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БЮДЖЕТ\Исполнение бюджета\Сведения о ходе исполнения бюджета\2024\2 кв. 2024\"/>
    </mc:Choice>
  </mc:AlternateContent>
  <bookViews>
    <workbookView xWindow="480" yWindow="240" windowWidth="18075" windowHeight="9720"/>
  </bookViews>
  <sheets>
    <sheet name="Доходы (2)" sheetId="6" r:id="rId1"/>
  </sheets>
  <calcPr calcId="162913"/>
</workbook>
</file>

<file path=xl/calcChain.xml><?xml version="1.0" encoding="utf-8"?>
<calcChain xmlns="http://schemas.openxmlformats.org/spreadsheetml/2006/main">
  <c r="G83" i="6" l="1"/>
  <c r="F73" i="6"/>
  <c r="F56" i="6"/>
  <c r="F38" i="6"/>
  <c r="F19" i="6"/>
  <c r="F17" i="6" l="1"/>
  <c r="F21" i="6"/>
  <c r="F23" i="6"/>
  <c r="F16" i="6" s="1"/>
  <c r="F15" i="6" s="1"/>
  <c r="F30" i="6"/>
  <c r="F33" i="6"/>
  <c r="F35" i="6"/>
  <c r="F37" i="6"/>
  <c r="F11" i="6"/>
  <c r="F10" i="6" s="1"/>
  <c r="F39" i="6"/>
  <c r="F41" i="6"/>
  <c r="F45" i="6"/>
  <c r="F44" i="6" s="1"/>
  <c r="F48" i="6"/>
  <c r="F47" i="6" s="1"/>
  <c r="F52" i="6"/>
  <c r="F51" i="6" s="1"/>
  <c r="F50" i="6" s="1"/>
  <c r="F58" i="6"/>
  <c r="F55" i="6" s="1"/>
  <c r="F54" i="6" s="1"/>
  <c r="F60" i="6"/>
  <c r="F61" i="6"/>
  <c r="F66" i="6"/>
  <c r="F68" i="6"/>
  <c r="F71" i="6"/>
  <c r="F75" i="6"/>
  <c r="F77" i="6"/>
  <c r="F79" i="6"/>
  <c r="F70" i="6" s="1"/>
  <c r="F81" i="6"/>
  <c r="F82" i="6"/>
  <c r="F65" i="6" l="1"/>
  <c r="F43" i="6"/>
  <c r="F32" i="6"/>
  <c r="F29" i="6" s="1"/>
  <c r="F9" i="6" l="1"/>
  <c r="D63" i="6"/>
  <c r="D71" i="6"/>
  <c r="D66" i="6"/>
  <c r="C63" i="6"/>
  <c r="C64" i="6"/>
  <c r="C61" i="6"/>
  <c r="D37" i="6"/>
  <c r="D27" i="6" l="1"/>
  <c r="D26" i="6" s="1"/>
  <c r="D25" i="6" s="1"/>
  <c r="D84" i="6"/>
  <c r="C85" i="6"/>
  <c r="C84" i="6" s="1"/>
  <c r="D85" i="6"/>
  <c r="F85" i="6"/>
  <c r="F84" i="6" s="1"/>
  <c r="F64" i="6" s="1"/>
  <c r="F63" i="6" s="1"/>
  <c r="F8" i="6" s="1"/>
  <c r="C66" i="6"/>
  <c r="D73" i="6" l="1"/>
  <c r="C73" i="6"/>
  <c r="D61" i="6" l="1"/>
  <c r="D60" i="6" s="1"/>
  <c r="D58" i="6"/>
  <c r="C58" i="6"/>
  <c r="G80" i="6"/>
  <c r="G69" i="6"/>
  <c r="G67" i="6"/>
  <c r="G53" i="6"/>
  <c r="G49" i="6"/>
  <c r="G46" i="6"/>
  <c r="G42" i="6"/>
  <c r="G40" i="6"/>
  <c r="G36" i="6"/>
  <c r="G34" i="6"/>
  <c r="G31" i="6"/>
  <c r="G24" i="6"/>
  <c r="G22" i="6"/>
  <c r="G20" i="6"/>
  <c r="G18" i="6"/>
  <c r="G14" i="6"/>
  <c r="G12" i="6"/>
  <c r="C79" i="6"/>
  <c r="C60" i="6"/>
  <c r="D82" i="6"/>
  <c r="C82" i="6"/>
  <c r="C81" i="6" s="1"/>
  <c r="D79" i="6"/>
  <c r="D77" i="6"/>
  <c r="C77" i="6"/>
  <c r="D75" i="6"/>
  <c r="C75" i="6"/>
  <c r="C71" i="6"/>
  <c r="D68" i="6"/>
  <c r="C68" i="6"/>
  <c r="D56" i="6"/>
  <c r="C56" i="6"/>
  <c r="D52" i="6"/>
  <c r="D51" i="6" s="1"/>
  <c r="D50" i="6" s="1"/>
  <c r="C52" i="6"/>
  <c r="D48" i="6"/>
  <c r="D47" i="6" s="1"/>
  <c r="C48" i="6"/>
  <c r="C47" i="6" s="1"/>
  <c r="D45" i="6"/>
  <c r="D44" i="6" s="1"/>
  <c r="C45" i="6"/>
  <c r="C44" i="6" s="1"/>
  <c r="D41" i="6"/>
  <c r="C41" i="6"/>
  <c r="D39" i="6"/>
  <c r="C39" i="6"/>
  <c r="D35" i="6"/>
  <c r="C35" i="6"/>
  <c r="D33" i="6"/>
  <c r="C33" i="6"/>
  <c r="D30" i="6"/>
  <c r="C30" i="6"/>
  <c r="D23" i="6"/>
  <c r="C23" i="6"/>
  <c r="D21" i="6"/>
  <c r="C21" i="6"/>
  <c r="D19" i="6"/>
  <c r="C19" i="6"/>
  <c r="D17" i="6"/>
  <c r="C17" i="6"/>
  <c r="D11" i="6"/>
  <c r="C11" i="6"/>
  <c r="C10" i="6" s="1"/>
  <c r="E76" i="6"/>
  <c r="E12" i="6"/>
  <c r="E14" i="6"/>
  <c r="E18" i="6"/>
  <c r="E20" i="6"/>
  <c r="E22" i="6"/>
  <c r="E24" i="6"/>
  <c r="E31" i="6"/>
  <c r="E34" i="6"/>
  <c r="E36" i="6"/>
  <c r="E40" i="6"/>
  <c r="E42" i="6"/>
  <c r="E46" i="6"/>
  <c r="E49" i="6"/>
  <c r="E53" i="6"/>
  <c r="E67" i="6"/>
  <c r="E69" i="6"/>
  <c r="E72" i="6"/>
  <c r="E78" i="6"/>
  <c r="E83" i="6"/>
  <c r="D70" i="6" l="1"/>
  <c r="C70" i="6"/>
  <c r="E60" i="6"/>
  <c r="G17" i="6"/>
  <c r="G47" i="6"/>
  <c r="G35" i="6"/>
  <c r="G11" i="6"/>
  <c r="D10" i="6"/>
  <c r="G19" i="6"/>
  <c r="E39" i="6"/>
  <c r="G50" i="6"/>
  <c r="G66" i="6"/>
  <c r="E77" i="6"/>
  <c r="E82" i="6"/>
  <c r="G21" i="6"/>
  <c r="G79" i="6"/>
  <c r="E61" i="6"/>
  <c r="G30" i="6"/>
  <c r="G68" i="6"/>
  <c r="D55" i="6"/>
  <c r="D54" i="6" s="1"/>
  <c r="G23" i="6"/>
  <c r="G39" i="6"/>
  <c r="G82" i="6"/>
  <c r="E62" i="6"/>
  <c r="C55" i="6"/>
  <c r="C54" i="6" s="1"/>
  <c r="E21" i="6"/>
  <c r="D16" i="6"/>
  <c r="D15" i="6" s="1"/>
  <c r="G51" i="6"/>
  <c r="G52" i="6"/>
  <c r="G48" i="6"/>
  <c r="G45" i="6"/>
  <c r="G44" i="6"/>
  <c r="G41" i="6"/>
  <c r="G33" i="6"/>
  <c r="E17" i="6"/>
  <c r="E52" i="6"/>
  <c r="E79" i="6"/>
  <c r="E75" i="6"/>
  <c r="E45" i="6"/>
  <c r="D81" i="6"/>
  <c r="G81" i="6" s="1"/>
  <c r="E71" i="6"/>
  <c r="E68" i="6"/>
  <c r="C65" i="6"/>
  <c r="D65" i="6"/>
  <c r="E66" i="6"/>
  <c r="C51" i="6"/>
  <c r="E51" i="6" s="1"/>
  <c r="D43" i="6"/>
  <c r="E47" i="6"/>
  <c r="E48" i="6"/>
  <c r="C43" i="6"/>
  <c r="E44" i="6"/>
  <c r="E41" i="6"/>
  <c r="E35" i="6"/>
  <c r="D32" i="6"/>
  <c r="C32" i="6"/>
  <c r="C29" i="6" s="1"/>
  <c r="E33" i="6"/>
  <c r="E30" i="6"/>
  <c r="E23" i="6"/>
  <c r="E19" i="6"/>
  <c r="C16" i="6"/>
  <c r="C15" i="6" s="1"/>
  <c r="E11" i="6"/>
  <c r="E80" i="6"/>
  <c r="C9" i="6" l="1"/>
  <c r="G10" i="6"/>
  <c r="E10" i="6"/>
  <c r="G65" i="6"/>
  <c r="G15" i="6"/>
  <c r="G43" i="6"/>
  <c r="G37" i="6"/>
  <c r="E38" i="6"/>
  <c r="G70" i="6"/>
  <c r="G38" i="6"/>
  <c r="E32" i="6"/>
  <c r="G32" i="6"/>
  <c r="G16" i="6"/>
  <c r="E65" i="6"/>
  <c r="D29" i="6"/>
  <c r="G29" i="6" s="1"/>
  <c r="E81" i="6"/>
  <c r="E70" i="6"/>
  <c r="D64" i="6"/>
  <c r="C50" i="6"/>
  <c r="E50" i="6" s="1"/>
  <c r="E43" i="6"/>
  <c r="C37" i="6"/>
  <c r="E15" i="6"/>
  <c r="E16" i="6"/>
  <c r="D9" i="6" l="1"/>
  <c r="G9" i="6" s="1"/>
  <c r="G64" i="6"/>
  <c r="G63" i="6"/>
  <c r="E37" i="6"/>
  <c r="C8" i="6"/>
  <c r="E29" i="6"/>
  <c r="E64" i="6"/>
  <c r="D8" i="6" l="1"/>
  <c r="G8" i="6" s="1"/>
  <c r="E63" i="6"/>
  <c r="E9" i="6"/>
  <c r="E8" i="6" l="1"/>
</calcChain>
</file>

<file path=xl/sharedStrings.xml><?xml version="1.0" encoding="utf-8"?>
<sst xmlns="http://schemas.openxmlformats.org/spreadsheetml/2006/main" count="173" uniqueCount="171">
  <si>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</t>
  </si>
  <si>
    <t>182 1 01 02010 01 0000 110</t>
  </si>
  <si>
    <t>182 1 01 02030 01 0000 110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</si>
  <si>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</si>
  <si>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</si>
  <si>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</si>
  <si>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</si>
  <si>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</si>
  <si>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</si>
  <si>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</si>
  <si>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</si>
  <si>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</t>
  </si>
  <si>
    <t>000 1 03 02240 01 0000 110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</si>
  <si>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</si>
  <si>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</si>
  <si>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</si>
  <si>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</si>
  <si>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</si>
  <si>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</si>
  <si>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</si>
  <si>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</si>
  <si>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100 1 03 02261 01 0000 110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</si>
  <si>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</si>
  <si>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</si>
  <si>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</si>
  <si>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</si>
  <si>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</si>
  <si>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</si>
  <si>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</si>
  <si>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</si>
  <si>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</si>
  <si>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</si>
  <si>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</si>
  <si>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182 1 06 06033 13 0000 110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</si>
  <si>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</si>
  <si>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</si>
  <si>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</si>
  <si>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</si>
  <si>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</si>
  <si>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</si>
  <si>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t>
  </si>
  <si>
    <t>922 1 11 05000 00 0000 120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</si>
  <si>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</si>
  <si>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</si>
  <si>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</t>
  </si>
  <si>
    <t>922 1 11 05013 13 0000 120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</si>
  <si>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</si>
  <si>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</si>
  <si>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</si>
  <si>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922 1 11 05035 13 0000 120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</si>
  <si>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</si>
  <si>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</si>
  <si>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</si>
  <si>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</si>
  <si>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</si>
  <si>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</si>
  <si>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>182 1 01 02020 01 0000 110</t>
  </si>
  <si>
    <t xml:space="preserve">  ШТРАФЫ, САНКЦИИ, ВОЗМЕЩЕНИЕ УЩЕРБА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</si>
  <si>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</si>
  <si>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</si>
  <si>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</si>
  <si>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000 1 16 00000 00 0000 000</t>
  </si>
  <si>
    <t>000 1 16 07090 00 0000 140</t>
  </si>
  <si>
    <t>000 1 16 07090 13 0000 140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</si>
  <si>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</si>
  <si>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Прочие доходы от оказания платных услуг (работ) получателями средств бюджетов городских поселений</t>
  </si>
  <si>
    <t>922 1 13 01995 13 0000 130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</si>
  <si>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</si>
  <si>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</si>
  <si>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</si>
  <si>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</si>
  <si>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поселений</t>
  </si>
  <si>
    <t>922 1 13 02995 13 0000 130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</si>
  <si>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</si>
  <si>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</si>
  <si>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</si>
  <si>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</si>
  <si>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</si>
  <si>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</si>
  <si>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</si>
  <si>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922 1 14 06013 13 0000 430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</si>
  <si>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</si>
  <si>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</si>
  <si>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</si>
  <si>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</si>
  <si>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</si>
  <si>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</si>
  <si>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</si>
  <si>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</si>
  <si>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</si>
  <si>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>922 2 02 15001 13 0000 150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</si>
  <si>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</si>
  <si>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</si>
  <si>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</si>
  <si>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922 2 02 15002 13 0000 150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</si>
  <si>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</si>
  <si>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</si>
  <si>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</si>
  <si>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</si>
  <si>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</t>
  </si>
  <si>
    <t>922 2 02 20216 13 0000 150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</si>
  <si>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</si>
  <si>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</si>
  <si>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</si>
  <si>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922 2 02 25555 13 0000 150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</si>
  <si>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</si>
  <si>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</si>
  <si>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</si>
  <si>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922 2 02 29999 13 0000 150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</si>
  <si>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</si>
  <si>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</si>
  <si>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</si>
  <si>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</si>
  <si>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</si>
  <si>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922 2 02 35118 13 0000 150</t>
  </si>
  <si>
    <t xml:space="preserve">  Иные межбюджетные трансферты</t>
  </si>
  <si>
    <t>000 2 02 40000 00 0000 150</t>
  </si>
  <si>
    <t>Бюджет Каменского городского поселения</t>
  </si>
  <si>
    <t>000 8 50 00000 00 0000 000</t>
  </si>
  <si>
    <t>Код классификации</t>
  </si>
  <si>
    <t xml:space="preserve">Процент исполнения </t>
  </si>
  <si>
    <t xml:space="preserve"> Наименование показателя</t>
  </si>
  <si>
    <t>Доходы бюджета - всего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</si>
  <si>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</si>
  <si>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</si>
  <si>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</si>
  <si>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</si>
  <si>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</si>
  <si>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</si>
  <si>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</si>
  <si>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</si>
  <si>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</si>
  <si>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</si>
  <si>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922 1 16 07010 13 0000 140</t>
  </si>
  <si>
    <t>000 2 02 25519 00 0000 150</t>
  </si>
  <si>
    <t>922 2 02 25519 13 0000 150</t>
  </si>
  <si>
    <t xml:space="preserve">  Субсидии бюджетам на поддержку отрасли культуры</t>
  </si>
  <si>
    <t xml:space="preserve">  Субсидии бюджетам городских поселений на поддержку отрасли культуры</t>
  </si>
  <si>
    <t>000 1 17 00000 00 0000 000</t>
  </si>
  <si>
    <t>Прочие неналоговые доходы</t>
  </si>
  <si>
    <t>000 1 17 15000 00 0000 150</t>
  </si>
  <si>
    <t>Инициативные платежи</t>
  </si>
  <si>
    <t>922 1 17 15030 13 0001 150</t>
  </si>
  <si>
    <t>Утверждено на 2023 год, руб.</t>
  </si>
  <si>
    <t xml:space="preserve">   Межбюджетные трансферты, передаваемые бюджетам городских поселений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</si>
  <si>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922 2 02 45784 13 0000 150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</si>
  <si>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</si>
  <si>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000 2 02 45784 00 0000 150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</si>
  <si>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</si>
  <si>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</si>
  <si>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</si>
  <si>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922 2 02 25467 13 0000 150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</si>
  <si>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</si>
  <si>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 НАЛОГИ НА СОВОКУПНЫЙ ДОХОД</t>
  </si>
  <si>
    <t xml:space="preserve">  Единый сельскохозяйственный налог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</si>
  <si>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</si>
  <si>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000 1 05 00000 00 0000 000</t>
  </si>
  <si>
    <t>000 1 05 03000 01 0000 110</t>
  </si>
  <si>
    <t>000 1 05 03010 01 0000 110</t>
  </si>
  <si>
    <t>182 1 05 03010 01 1000 110</t>
  </si>
  <si>
    <t>Исполнено на 1 июля 2024 года, руб.</t>
  </si>
  <si>
    <t>Исполнено на 1 июля 2023 года, руб.</t>
  </si>
  <si>
    <t xml:space="preserve">Уровень изменений по сравнению с соответст-вующим периодом 2023 года, % </t>
  </si>
  <si>
    <t>Инициативные платежи, зачисляемые в бюджеты городских поселений (Реализация мероприятий основанных на местных инициативах «Благоустройство общественной территории: Мемориальный Сквер им.А.П. Коновалова)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</si>
  <si>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</si>
  <si>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</si>
  <si>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</si>
  <si>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000 2 19 00000 00 0000 000</t>
  </si>
  <si>
    <t>922 2 19 00000 13 0000 150</t>
  </si>
  <si>
    <t>922 2 19 60010 13 0000 150</t>
  </si>
  <si>
    <t>Отчет об исполнении бюджета Каменского городского поселения по доходам 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</si>
</sst>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dd\.mm\.yyyy"/>
    <numFmt numFmtId="166" formatCode="#,##0.00_ ;\-#,##0.00"/>
  </numFmts>
  <fonts count="40" x14ac:knownFonts="1">
    <font>
      <sz val="10"/>
      <color theme="1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9"/>
      <color indexed="8"/>
      <name val="Arial Cyr"/>
    </font>
    <font>
      <sz val="8"/>
      <color indexed="8"/>
      <name val="Arial"/>
      <family val="2"/>
      <charset val="204"/>
    </font>
    <font>
      <sz val="6"/>
      <color indexed="8"/>
      <name val="Arial Cyr"/>
    </font>
    <font>
      <b/>
      <sz val="11"/>
      <color indexed="8"/>
      <name val="Arial Cyr"/>
    </font>
    <font>
      <b/>
      <sz val="10"/>
      <color indexed="8"/>
      <name val="Arial Cy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</font>
    <font>
      <sz val="10"/>
      <color indexed="8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2">
    <xf numFmtId="0" fontId="0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54" applyNumberFormat="0" applyAlignment="0" applyProtection="0"/>
    <xf numFmtId="0" fontId="21" fillId="31" borderId="55" applyNumberFormat="0" applyAlignment="0" applyProtection="0"/>
    <xf numFmtId="0" fontId="8" fillId="0" borderId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54" applyNumberFormat="0" applyAlignment="0" applyProtection="0"/>
    <xf numFmtId="0" fontId="28" fillId="0" borderId="59" applyNumberFormat="0" applyFill="0" applyAlignment="0" applyProtection="0"/>
    <xf numFmtId="0" fontId="29" fillId="34" borderId="0" applyNumberFormat="0" applyBorder="0" applyAlignment="0" applyProtection="0"/>
    <xf numFmtId="0" fontId="3" fillId="35" borderId="60" applyNumberFormat="0" applyFont="0" applyAlignment="0" applyProtection="0"/>
    <xf numFmtId="0" fontId="2" fillId="35" borderId="60" applyNumberFormat="0" applyFont="0" applyAlignment="0" applyProtection="0"/>
    <xf numFmtId="0" fontId="30" fillId="30" borderId="61" applyNumberFormat="0" applyAlignment="0" applyProtection="0"/>
    <xf numFmtId="0" fontId="9" fillId="0" borderId="1">
      <alignment horizontal="left" wrapText="1"/>
    </xf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8" fillId="0" borderId="0"/>
    <xf numFmtId="0" fontId="33" fillId="0" borderId="0" applyNumberFormat="0" applyFill="0" applyBorder="0" applyAlignment="0" applyProtection="0"/>
    <xf numFmtId="49" fontId="10" fillId="0" borderId="0">
      <alignment wrapText="1"/>
    </xf>
    <xf numFmtId="49" fontId="10" fillId="0" borderId="2">
      <alignment horizontal="left"/>
    </xf>
    <xf numFmtId="0" fontId="10" fillId="0" borderId="3">
      <alignment horizontal="center" vertical="center" shrinkToFit="1"/>
    </xf>
    <xf numFmtId="0" fontId="10" fillId="0" borderId="4">
      <alignment horizontal="center" vertical="center" shrinkToFit="1"/>
    </xf>
    <xf numFmtId="49" fontId="10" fillId="0" borderId="0">
      <alignment horizontal="center"/>
    </xf>
    <xf numFmtId="0" fontId="10" fillId="0" borderId="2">
      <alignment horizontal="center" shrinkToFit="1"/>
    </xf>
    <xf numFmtId="49" fontId="10" fillId="0" borderId="5">
      <alignment horizontal="center" vertical="center"/>
    </xf>
    <xf numFmtId="49" fontId="10" fillId="0" borderId="1">
      <alignment horizontal="center" vertical="center"/>
    </xf>
    <xf numFmtId="49" fontId="10" fillId="0" borderId="2">
      <alignment horizontal="center" vertical="center" shrinkToFit="1"/>
    </xf>
    <xf numFmtId="166" fontId="10" fillId="0" borderId="1">
      <alignment horizontal="right" vertical="center" shrinkToFit="1"/>
    </xf>
    <xf numFmtId="4" fontId="10" fillId="0" borderId="1">
      <alignment horizontal="right" shrinkToFit="1"/>
    </xf>
    <xf numFmtId="49" fontId="11" fillId="0" borderId="0"/>
    <xf numFmtId="49" fontId="9" fillId="0" borderId="2">
      <alignment shrinkToFit="1"/>
    </xf>
    <xf numFmtId="49" fontId="10" fillId="0" borderId="2">
      <alignment horizontal="right"/>
    </xf>
    <xf numFmtId="166" fontId="10" fillId="0" borderId="6">
      <alignment horizontal="right" vertical="center" shrinkToFit="1"/>
    </xf>
    <xf numFmtId="4" fontId="10" fillId="0" borderId="6">
      <alignment horizontal="right" shrinkToFit="1"/>
    </xf>
    <xf numFmtId="0" fontId="12" fillId="0" borderId="6">
      <alignment wrapText="1"/>
    </xf>
    <xf numFmtId="0" fontId="12" fillId="0" borderId="6"/>
    <xf numFmtId="0" fontId="12" fillId="3" borderId="6">
      <alignment wrapText="1"/>
    </xf>
    <xf numFmtId="0" fontId="10" fillId="3" borderId="7">
      <alignment horizontal="left" wrapText="1"/>
    </xf>
    <xf numFmtId="49" fontId="10" fillId="0" borderId="6">
      <alignment horizontal="center" shrinkToFit="1"/>
    </xf>
    <xf numFmtId="49" fontId="10" fillId="0" borderId="1">
      <alignment horizontal="center" vertical="center" shrinkToFit="1"/>
    </xf>
    <xf numFmtId="0" fontId="9" fillId="0" borderId="8">
      <alignment horizontal="left"/>
    </xf>
    <xf numFmtId="0" fontId="9" fillId="0" borderId="0">
      <alignment horizontal="left"/>
    </xf>
    <xf numFmtId="0" fontId="13" fillId="0" borderId="0">
      <alignment horizontal="center"/>
    </xf>
    <xf numFmtId="49" fontId="10" fillId="0" borderId="0">
      <alignment horizontal="left"/>
    </xf>
    <xf numFmtId="0" fontId="12" fillId="0" borderId="0"/>
    <xf numFmtId="0" fontId="9" fillId="0" borderId="2"/>
    <xf numFmtId="0" fontId="9" fillId="0" borderId="8"/>
    <xf numFmtId="0" fontId="9" fillId="0" borderId="9">
      <alignment horizontal="left" wrapText="1"/>
    </xf>
    <xf numFmtId="0" fontId="9" fillId="0" borderId="0">
      <alignment horizontal="left" wrapText="1"/>
    </xf>
    <xf numFmtId="0" fontId="10" fillId="0" borderId="0">
      <alignment horizontal="center" wrapText="1"/>
    </xf>
    <xf numFmtId="0" fontId="13" fillId="0" borderId="8">
      <alignment horizontal="center"/>
    </xf>
    <xf numFmtId="0" fontId="9" fillId="0" borderId="0">
      <alignment horizontal="center"/>
    </xf>
    <xf numFmtId="49" fontId="10" fillId="0" borderId="0">
      <alignment horizontal="center" wrapText="1"/>
    </xf>
    <xf numFmtId="0" fontId="10" fillId="0" borderId="2">
      <alignment horizontal="center" wrapText="1"/>
    </xf>
    <xf numFmtId="0" fontId="1" fillId="0" borderId="2"/>
    <xf numFmtId="0" fontId="9" fillId="0" borderId="9">
      <alignment horizontal="left"/>
    </xf>
    <xf numFmtId="0" fontId="11" fillId="0" borderId="0">
      <alignment horizontal="left"/>
    </xf>
    <xf numFmtId="0" fontId="10" fillId="0" borderId="9"/>
    <xf numFmtId="49" fontId="9" fillId="0" borderId="0"/>
    <xf numFmtId="49" fontId="9" fillId="0" borderId="9"/>
    <xf numFmtId="0" fontId="10" fillId="0" borderId="0">
      <alignment horizontal="center"/>
    </xf>
    <xf numFmtId="0" fontId="9" fillId="0" borderId="1">
      <alignment horizontal="left"/>
    </xf>
    <xf numFmtId="0" fontId="4" fillId="4" borderId="0"/>
    <xf numFmtId="0" fontId="9" fillId="0" borderId="0"/>
    <xf numFmtId="0" fontId="14" fillId="0" borderId="0"/>
    <xf numFmtId="0" fontId="10" fillId="0" borderId="0"/>
    <xf numFmtId="0" fontId="10" fillId="0" borderId="0">
      <alignment horizontal="left"/>
    </xf>
    <xf numFmtId="0" fontId="10" fillId="0" borderId="1">
      <alignment horizontal="center" vertical="top" wrapText="1"/>
    </xf>
    <xf numFmtId="0" fontId="10" fillId="0" borderId="1">
      <alignment horizontal="center" vertical="center"/>
    </xf>
    <xf numFmtId="0" fontId="10" fillId="0" borderId="10">
      <alignment horizontal="left" wrapText="1"/>
    </xf>
    <xf numFmtId="0" fontId="10" fillId="0" borderId="11">
      <alignment horizontal="left" wrapText="1"/>
    </xf>
    <xf numFmtId="0" fontId="10" fillId="0" borderId="12">
      <alignment horizontal="left" wrapText="1" indent="2"/>
    </xf>
    <xf numFmtId="0" fontId="1" fillId="0" borderId="0"/>
    <xf numFmtId="0" fontId="1" fillId="0" borderId="0"/>
    <xf numFmtId="0" fontId="10" fillId="0" borderId="8">
      <alignment horizontal="left"/>
    </xf>
    <xf numFmtId="0" fontId="10" fillId="0" borderId="13">
      <alignment horizontal="center" vertical="center"/>
    </xf>
    <xf numFmtId="49" fontId="10" fillId="0" borderId="3">
      <alignment horizontal="center" wrapText="1"/>
    </xf>
    <xf numFmtId="49" fontId="10" fillId="0" borderId="14">
      <alignment horizontal="center" shrinkToFit="1"/>
    </xf>
    <xf numFmtId="49" fontId="10" fillId="0" borderId="15">
      <alignment horizontal="center" shrinkToFit="1"/>
    </xf>
    <xf numFmtId="0" fontId="15" fillId="0" borderId="0"/>
    <xf numFmtId="49" fontId="10" fillId="0" borderId="5">
      <alignment horizontal="center"/>
    </xf>
    <xf numFmtId="49" fontId="10" fillId="0" borderId="16">
      <alignment horizontal="center"/>
    </xf>
    <xf numFmtId="49" fontId="10" fillId="0" borderId="17">
      <alignment horizontal="center"/>
    </xf>
    <xf numFmtId="49" fontId="10" fillId="0" borderId="0"/>
    <xf numFmtId="0" fontId="10" fillId="0" borderId="2">
      <alignment horizontal="left" wrapText="1"/>
    </xf>
    <xf numFmtId="0" fontId="10" fillId="0" borderId="18">
      <alignment horizontal="left" wrapText="1"/>
    </xf>
    <xf numFmtId="49" fontId="10" fillId="0" borderId="8"/>
    <xf numFmtId="49" fontId="10" fillId="0" borderId="1">
      <alignment horizontal="center" vertical="top" wrapText="1"/>
    </xf>
    <xf numFmtId="49" fontId="10" fillId="0" borderId="13">
      <alignment horizontal="center" vertical="center"/>
    </xf>
    <xf numFmtId="4" fontId="10" fillId="0" borderId="5">
      <alignment horizontal="right" shrinkToFit="1"/>
    </xf>
    <xf numFmtId="4" fontId="10" fillId="0" borderId="16">
      <alignment horizontal="right" shrinkToFit="1"/>
    </xf>
    <xf numFmtId="4" fontId="10" fillId="0" borderId="17">
      <alignment horizontal="right" shrinkToFit="1"/>
    </xf>
    <xf numFmtId="0" fontId="14" fillId="0" borderId="0">
      <alignment horizontal="center"/>
    </xf>
    <xf numFmtId="0" fontId="15" fillId="0" borderId="19"/>
    <xf numFmtId="0" fontId="10" fillId="0" borderId="20">
      <alignment horizontal="right"/>
    </xf>
    <xf numFmtId="49" fontId="10" fillId="0" borderId="20">
      <alignment horizontal="right" vertical="center"/>
    </xf>
    <xf numFmtId="49" fontId="10" fillId="0" borderId="20">
      <alignment horizontal="right"/>
    </xf>
    <xf numFmtId="49" fontId="10" fillId="0" borderId="20"/>
    <xf numFmtId="0" fontId="10" fillId="0" borderId="2">
      <alignment horizontal="center"/>
    </xf>
    <xf numFmtId="0" fontId="10" fillId="0" borderId="13">
      <alignment horizontal="center"/>
    </xf>
    <xf numFmtId="49" fontId="10" fillId="0" borderId="21">
      <alignment horizontal="center"/>
    </xf>
    <xf numFmtId="165" fontId="10" fillId="0" borderId="22">
      <alignment horizontal="center"/>
    </xf>
    <xf numFmtId="49" fontId="10" fillId="0" borderId="22">
      <alignment horizontal="center" vertical="center"/>
    </xf>
    <xf numFmtId="49" fontId="10" fillId="0" borderId="22">
      <alignment horizontal="center"/>
    </xf>
    <xf numFmtId="49" fontId="10" fillId="0" borderId="23">
      <alignment horizontal="center"/>
    </xf>
    <xf numFmtId="0" fontId="14" fillId="0" borderId="2">
      <alignment horizontal="center"/>
    </xf>
    <xf numFmtId="0" fontId="16" fillId="0" borderId="0">
      <alignment horizontal="right"/>
    </xf>
    <xf numFmtId="0" fontId="16" fillId="0" borderId="24">
      <alignment horizontal="right"/>
    </xf>
    <xf numFmtId="0" fontId="16" fillId="0" borderId="25">
      <alignment horizontal="right"/>
    </xf>
    <xf numFmtId="0" fontId="9" fillId="0" borderId="26"/>
    <xf numFmtId="0" fontId="9" fillId="0" borderId="24"/>
    <xf numFmtId="0" fontId="10" fillId="0" borderId="7">
      <alignment horizontal="left" wrapText="1"/>
    </xf>
    <xf numFmtId="0" fontId="10" fillId="0" borderId="6">
      <alignment horizontal="left" wrapText="1"/>
    </xf>
    <xf numFmtId="0" fontId="1" fillId="0" borderId="8"/>
    <xf numFmtId="0" fontId="10" fillId="0" borderId="3">
      <alignment horizontal="center" shrinkToFit="1"/>
    </xf>
    <xf numFmtId="0" fontId="10" fillId="0" borderId="14">
      <alignment horizontal="center" shrinkToFit="1"/>
    </xf>
    <xf numFmtId="49" fontId="10" fillId="0" borderId="15">
      <alignment horizontal="center" wrapText="1"/>
    </xf>
    <xf numFmtId="49" fontId="10" fillId="0" borderId="27">
      <alignment horizontal="center" shrinkToFit="1"/>
    </xf>
    <xf numFmtId="0" fontId="1" fillId="0" borderId="9"/>
    <xf numFmtId="0" fontId="10" fillId="0" borderId="13">
      <alignment horizontal="center" vertical="center" shrinkToFit="1"/>
    </xf>
    <xf numFmtId="49" fontId="10" fillId="0" borderId="17">
      <alignment horizontal="center" wrapText="1"/>
    </xf>
    <xf numFmtId="49" fontId="10" fillId="0" borderId="28">
      <alignment horizontal="center"/>
    </xf>
    <xf numFmtId="49" fontId="10" fillId="0" borderId="13">
      <alignment horizontal="center" vertical="center" shrinkToFit="1"/>
    </xf>
    <xf numFmtId="166" fontId="10" fillId="0" borderId="16">
      <alignment horizontal="right" shrinkToFit="1"/>
    </xf>
    <xf numFmtId="4" fontId="10" fillId="0" borderId="17">
      <alignment horizontal="right" wrapText="1"/>
    </xf>
    <xf numFmtId="4" fontId="10" fillId="0" borderId="28">
      <alignment horizontal="right" shrinkToFit="1"/>
    </xf>
    <xf numFmtId="49" fontId="10" fillId="0" borderId="0">
      <alignment horizontal="right"/>
    </xf>
    <xf numFmtId="4" fontId="10" fillId="0" borderId="29">
      <alignment horizontal="right" shrinkToFit="1"/>
    </xf>
    <xf numFmtId="166" fontId="10" fillId="0" borderId="30">
      <alignment horizontal="right" shrinkToFit="1"/>
    </xf>
    <xf numFmtId="4" fontId="10" fillId="0" borderId="12">
      <alignment horizontal="right" wrapText="1"/>
    </xf>
    <xf numFmtId="49" fontId="10" fillId="0" borderId="31">
      <alignment horizontal="center"/>
    </xf>
    <xf numFmtId="0" fontId="14" fillId="0" borderId="24">
      <alignment horizontal="center"/>
    </xf>
    <xf numFmtId="49" fontId="9" fillId="0" borderId="24"/>
    <xf numFmtId="49" fontId="9" fillId="0" borderId="25"/>
    <xf numFmtId="0" fontId="9" fillId="0" borderId="25">
      <alignment wrapText="1"/>
    </xf>
    <xf numFmtId="0" fontId="9" fillId="0" borderId="25"/>
    <xf numFmtId="0" fontId="10" fillId="0" borderId="0">
      <alignment wrapText="1"/>
    </xf>
    <xf numFmtId="0" fontId="10" fillId="0" borderId="2">
      <alignment horizontal="left"/>
    </xf>
    <xf numFmtId="0" fontId="10" fillId="0" borderId="10">
      <alignment horizontal="left" wrapText="1" indent="2"/>
    </xf>
    <xf numFmtId="0" fontId="10" fillId="0" borderId="32">
      <alignment horizontal="left" wrapText="1"/>
    </xf>
    <xf numFmtId="0" fontId="10" fillId="0" borderId="11">
      <alignment horizontal="left" wrapText="1" indent="2"/>
    </xf>
    <xf numFmtId="164" fontId="6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7" fillId="0" borderId="0"/>
    <xf numFmtId="0" fontId="8" fillId="0" borderId="0"/>
    <xf numFmtId="9" fontId="6" fillId="0" borderId="0" applyFont="0" applyFill="0" applyBorder="0" applyAlignment="0" applyProtection="0"/>
    <xf numFmtId="0" fontId="35" fillId="0" borderId="0"/>
  </cellStyleXfs>
  <cellXfs count="75">
    <xf numFmtId="0" fontId="0" fillId="0" borderId="0" xfId="0"/>
    <xf numFmtId="4" fontId="5" fillId="2" borderId="33" xfId="188" applyNumberFormat="1" applyFont="1" applyFill="1" applyBorder="1"/>
    <xf numFmtId="0" fontId="9" fillId="0" borderId="0" xfId="106" applyNumberFormat="1" applyProtection="1"/>
    <xf numFmtId="0" fontId="8" fillId="0" borderId="0" xfId="189" applyProtection="1">
      <protection locked="0"/>
    </xf>
    <xf numFmtId="0" fontId="1" fillId="0" borderId="0" xfId="115" applyNumberFormat="1" applyProtection="1"/>
    <xf numFmtId="0" fontId="7" fillId="2" borderId="0" xfId="186" applyFont="1" applyFill="1" applyBorder="1" applyAlignment="1"/>
    <xf numFmtId="0" fontId="9" fillId="0" borderId="0" xfId="153" applyNumberFormat="1" applyBorder="1" applyProtection="1"/>
    <xf numFmtId="49" fontId="5" fillId="2" borderId="46" xfId="186" applyNumberFormat="1" applyFont="1" applyFill="1" applyBorder="1" applyAlignment="1">
      <alignment horizontal="center" wrapText="1" shrinkToFit="1"/>
    </xf>
    <xf numFmtId="4" fontId="5" fillId="2" borderId="47" xfId="188" applyNumberFormat="1" applyFont="1" applyFill="1" applyBorder="1"/>
    <xf numFmtId="4" fontId="5" fillId="0" borderId="48" xfId="132" applyNumberFormat="1" applyFont="1" applyBorder="1" applyProtection="1">
      <alignment horizontal="right" shrinkToFit="1"/>
    </xf>
    <xf numFmtId="49" fontId="5" fillId="0" borderId="50" xfId="125" applyNumberFormat="1" applyFont="1" applyBorder="1" applyProtection="1">
      <alignment horizontal="center"/>
    </xf>
    <xf numFmtId="4" fontId="5" fillId="0" borderId="48" xfId="134" applyNumberFormat="1" applyFont="1" applyBorder="1" applyProtection="1">
      <alignment horizontal="right" shrinkToFit="1"/>
    </xf>
    <xf numFmtId="4" fontId="5" fillId="0" borderId="17" xfId="134" applyNumberFormat="1" applyFont="1" applyBorder="1" applyProtection="1">
      <alignment horizontal="right" shrinkToFit="1"/>
    </xf>
    <xf numFmtId="49" fontId="5" fillId="0" borderId="51" xfId="125" applyNumberFormat="1" applyFont="1" applyBorder="1" applyProtection="1">
      <alignment horizontal="center"/>
    </xf>
    <xf numFmtId="4" fontId="8" fillId="0" borderId="0" xfId="189" applyNumberFormat="1" applyProtection="1">
      <protection locked="0"/>
    </xf>
    <xf numFmtId="0" fontId="14" fillId="0" borderId="0" xfId="148" applyNumberFormat="1" applyBorder="1" applyProtection="1">
      <alignment horizontal="center"/>
    </xf>
    <xf numFmtId="0" fontId="36" fillId="0" borderId="46" xfId="191" applyFont="1" applyBorder="1" applyAlignment="1">
      <alignment horizontal="center" vertical="top" wrapText="1"/>
    </xf>
    <xf numFmtId="4" fontId="36" fillId="0" borderId="33" xfId="191" applyNumberFormat="1" applyFont="1" applyFill="1" applyBorder="1" applyAlignment="1">
      <alignment vertical="top" wrapText="1"/>
    </xf>
    <xf numFmtId="0" fontId="36" fillId="0" borderId="46" xfId="191" applyFont="1" applyFill="1" applyBorder="1" applyAlignment="1">
      <alignment horizontal="center" vertical="top" wrapText="1"/>
    </xf>
    <xf numFmtId="49" fontId="5" fillId="0" borderId="50" xfId="125" applyNumberFormat="1" applyFont="1" applyFill="1" applyBorder="1" applyProtection="1">
      <alignment horizontal="center"/>
    </xf>
    <xf numFmtId="4" fontId="5" fillId="0" borderId="48" xfId="134" applyNumberFormat="1" applyFont="1" applyFill="1" applyBorder="1" applyProtection="1">
      <alignment horizontal="right" shrinkToFit="1"/>
    </xf>
    <xf numFmtId="4" fontId="5" fillId="0" borderId="71" xfId="134" applyNumberFormat="1" applyFont="1" applyBorder="1" applyProtection="1">
      <alignment horizontal="right" shrinkToFit="1"/>
    </xf>
    <xf numFmtId="4" fontId="5" fillId="2" borderId="69" xfId="188" applyNumberFormat="1" applyFont="1" applyFill="1" applyBorder="1"/>
    <xf numFmtId="4" fontId="5" fillId="0" borderId="33" xfId="134" applyNumberFormat="1" applyFont="1" applyBorder="1" applyProtection="1">
      <alignment horizontal="right" shrinkToFit="1"/>
    </xf>
    <xf numFmtId="4" fontId="5" fillId="0" borderId="33" xfId="134" applyNumberFormat="1" applyFont="1" applyFill="1" applyBorder="1" applyProtection="1">
      <alignment horizontal="right" shrinkToFit="1"/>
    </xf>
    <xf numFmtId="9" fontId="36" fillId="2" borderId="44" xfId="190" applyFont="1" applyFill="1" applyBorder="1" applyAlignment="1">
      <alignment horizontal="center" vertical="center" wrapText="1"/>
    </xf>
    <xf numFmtId="164" fontId="36" fillId="2" borderId="44" xfId="184" applyFont="1" applyFill="1" applyBorder="1" applyAlignment="1">
      <alignment horizontal="center" vertical="center" wrapText="1"/>
    </xf>
    <xf numFmtId="49" fontId="5" fillId="2" borderId="44" xfId="186" applyNumberFormat="1" applyFont="1" applyFill="1" applyBorder="1" applyAlignment="1">
      <alignment horizontal="center" vertical="center" wrapText="1" shrinkToFit="1"/>
    </xf>
    <xf numFmtId="9" fontId="36" fillId="2" borderId="45" xfId="190" applyFont="1" applyFill="1" applyBorder="1" applyAlignment="1">
      <alignment horizontal="center" vertical="center" wrapText="1"/>
    </xf>
    <xf numFmtId="4" fontId="37" fillId="0" borderId="63" xfId="134" applyNumberFormat="1" applyFont="1" applyBorder="1" applyProtection="1">
      <alignment horizontal="right" shrinkToFit="1"/>
    </xf>
    <xf numFmtId="4" fontId="5" fillId="0" borderId="66" xfId="134" applyNumberFormat="1" applyFont="1" applyBorder="1" applyProtection="1">
      <alignment horizontal="right" shrinkToFit="1"/>
    </xf>
    <xf numFmtId="49" fontId="37" fillId="0" borderId="63" xfId="125" applyNumberFormat="1" applyFont="1" applyBorder="1" applyProtection="1">
      <alignment horizontal="center"/>
    </xf>
    <xf numFmtId="4" fontId="37" fillId="0" borderId="67" xfId="134" applyNumberFormat="1" applyFont="1" applyBorder="1" applyProtection="1">
      <alignment horizontal="right" shrinkToFit="1"/>
    </xf>
    <xf numFmtId="4" fontId="37" fillId="0" borderId="68" xfId="134" applyNumberFormat="1" applyFont="1" applyBorder="1" applyProtection="1">
      <alignment horizontal="right" shrinkToFit="1"/>
    </xf>
    <xf numFmtId="4" fontId="37" fillId="0" borderId="69" xfId="134" applyNumberFormat="1" applyFont="1" applyBorder="1" applyProtection="1">
      <alignment horizontal="right" shrinkToFit="1"/>
    </xf>
    <xf numFmtId="4" fontId="37" fillId="0" borderId="65" xfId="134" applyNumberFormat="1" applyFont="1" applyBorder="1" applyProtection="1">
      <alignment horizontal="right" shrinkToFit="1"/>
    </xf>
    <xf numFmtId="4" fontId="37" fillId="0" borderId="33" xfId="134" applyNumberFormat="1" applyFont="1" applyBorder="1" applyProtection="1">
      <alignment horizontal="right" shrinkToFit="1"/>
    </xf>
    <xf numFmtId="0" fontId="5" fillId="0" borderId="70" xfId="112" applyNumberFormat="1" applyFont="1" applyBorder="1" applyAlignment="1" applyProtection="1">
      <alignment horizontal="left" wrapText="1"/>
    </xf>
    <xf numFmtId="0" fontId="5" fillId="0" borderId="49" xfId="114" applyNumberFormat="1" applyFont="1" applyBorder="1" applyAlignment="1" applyProtection="1">
      <alignment horizontal="left" wrapText="1"/>
    </xf>
    <xf numFmtId="0" fontId="5" fillId="0" borderId="49" xfId="114" applyNumberFormat="1" applyFont="1" applyFill="1" applyBorder="1" applyAlignment="1" applyProtection="1">
      <alignment horizontal="left" wrapText="1"/>
    </xf>
    <xf numFmtId="0" fontId="5" fillId="0" borderId="52" xfId="114" applyNumberFormat="1" applyFont="1" applyBorder="1" applyAlignment="1" applyProtection="1">
      <alignment horizontal="left" wrapText="1"/>
    </xf>
    <xf numFmtId="0" fontId="5" fillId="0" borderId="53" xfId="114" applyNumberFormat="1" applyFont="1" applyBorder="1" applyAlignment="1" applyProtection="1">
      <alignment horizontal="left" wrapText="1"/>
    </xf>
    <xf numFmtId="0" fontId="37" fillId="0" borderId="64" xfId="114" applyNumberFormat="1" applyFont="1" applyBorder="1" applyAlignment="1" applyProtection="1">
      <alignment horizontal="left" wrapText="1"/>
    </xf>
    <xf numFmtId="0" fontId="5" fillId="0" borderId="35" xfId="111" applyNumberFormat="1" applyFont="1" applyBorder="1" applyAlignment="1" applyProtection="1">
      <alignment horizontal="center" vertical="center"/>
    </xf>
    <xf numFmtId="0" fontId="9" fillId="0" borderId="0" xfId="106" applyNumberFormat="1" applyAlignment="1" applyProtection="1">
      <alignment horizontal="left"/>
    </xf>
    <xf numFmtId="0" fontId="36" fillId="0" borderId="33" xfId="191" applyFont="1" applyFill="1" applyBorder="1" applyAlignment="1">
      <alignment horizontal="left" wrapText="1"/>
    </xf>
    <xf numFmtId="0" fontId="8" fillId="0" borderId="0" xfId="189" applyAlignment="1" applyProtection="1">
      <alignment horizontal="left"/>
      <protection locked="0"/>
    </xf>
    <xf numFmtId="0" fontId="5" fillId="0" borderId="34" xfId="118" applyNumberFormat="1" applyFont="1" applyBorder="1" applyAlignment="1" applyProtection="1">
      <alignment horizontal="center" vertical="center"/>
    </xf>
    <xf numFmtId="0" fontId="5" fillId="0" borderId="41" xfId="111" applyNumberFormat="1" applyFont="1" applyBorder="1" applyAlignment="1" applyProtection="1">
      <alignment horizontal="center" vertical="center"/>
    </xf>
    <xf numFmtId="0" fontId="9" fillId="0" borderId="0" xfId="152" applyNumberFormat="1" applyBorder="1" applyProtection="1"/>
    <xf numFmtId="4" fontId="37" fillId="0" borderId="72" xfId="134" applyNumberFormat="1" applyFont="1" applyBorder="1" applyProtection="1">
      <alignment horizontal="right" shrinkToFit="1"/>
    </xf>
    <xf numFmtId="4" fontId="5" fillId="0" borderId="24" xfId="134" applyNumberFormat="1" applyFont="1" applyBorder="1" applyProtection="1">
      <alignment horizontal="right" shrinkToFit="1"/>
    </xf>
    <xf numFmtId="4" fontId="37" fillId="0" borderId="73" xfId="134" applyNumberFormat="1" applyFont="1" applyBorder="1" applyProtection="1">
      <alignment horizontal="right" shrinkToFit="1"/>
    </xf>
    <xf numFmtId="49" fontId="5" fillId="0" borderId="74" xfId="125" applyNumberFormat="1" applyFont="1" applyBorder="1" applyProtection="1">
      <alignment horizontal="center"/>
    </xf>
    <xf numFmtId="0" fontId="5" fillId="0" borderId="24" xfId="114" applyNumberFormat="1" applyFont="1" applyBorder="1" applyAlignment="1" applyProtection="1">
      <alignment horizontal="left" wrapText="1"/>
    </xf>
    <xf numFmtId="49" fontId="5" fillId="0" borderId="33" xfId="125" applyNumberFormat="1" applyFont="1" applyBorder="1" applyProtection="1">
      <alignment horizontal="center"/>
    </xf>
    <xf numFmtId="0" fontId="5" fillId="0" borderId="33" xfId="114" applyNumberFormat="1" applyFont="1" applyBorder="1" applyProtection="1">
      <alignment horizontal="left" wrapText="1" indent="2"/>
    </xf>
    <xf numFmtId="4" fontId="5" fillId="2" borderId="75" xfId="188" applyNumberFormat="1" applyFont="1" applyFill="1" applyBorder="1"/>
    <xf numFmtId="4" fontId="37" fillId="0" borderId="76" xfId="134" applyNumberFormat="1" applyFont="1" applyBorder="1" applyProtection="1">
      <alignment horizontal="right" shrinkToFit="1"/>
    </xf>
    <xf numFmtId="4" fontId="5" fillId="2" borderId="77" xfId="188" applyNumberFormat="1" applyFont="1" applyFill="1" applyBorder="1"/>
    <xf numFmtId="4" fontId="5" fillId="0" borderId="33" xfId="125" applyNumberFormat="1" applyFont="1" applyBorder="1" applyProtection="1">
      <alignment horizontal="center"/>
    </xf>
    <xf numFmtId="4" fontId="38" fillId="0" borderId="33" xfId="189" applyNumberFormat="1" applyFont="1" applyBorder="1" applyProtection="1">
      <protection locked="0"/>
    </xf>
    <xf numFmtId="4" fontId="39" fillId="0" borderId="33" xfId="115" applyNumberFormat="1" applyFont="1" applyBorder="1" applyProtection="1"/>
    <xf numFmtId="4" fontId="5" fillId="0" borderId="12" xfId="114" applyNumberFormat="1" applyFont="1" applyAlignment="1" applyProtection="1">
      <alignment wrapText="1"/>
    </xf>
    <xf numFmtId="4" fontId="5" fillId="0" borderId="17" xfId="134" applyNumberFormat="1" applyFont="1" applyProtection="1">
      <alignment horizontal="right" shrinkToFit="1"/>
    </xf>
    <xf numFmtId="0" fontId="14" fillId="0" borderId="0" xfId="148" applyNumberFormat="1" applyBorder="1" applyProtection="1">
      <alignment horizontal="center"/>
    </xf>
    <xf numFmtId="0" fontId="14" fillId="0" borderId="0" xfId="148" applyBorder="1">
      <alignment horizontal="center"/>
    </xf>
    <xf numFmtId="0" fontId="7" fillId="2" borderId="0" xfId="186" applyFont="1" applyFill="1" applyBorder="1" applyAlignment="1">
      <alignment horizontal="center"/>
    </xf>
    <xf numFmtId="0" fontId="5" fillId="0" borderId="36" xfId="110" applyNumberFormat="1" applyFont="1" applyBorder="1" applyAlignment="1" applyProtection="1">
      <alignment horizontal="center" vertical="top" wrapText="1"/>
    </xf>
    <xf numFmtId="0" fontId="5" fillId="0" borderId="42" xfId="110" applyNumberFormat="1" applyFont="1" applyBorder="1" applyAlignment="1" applyProtection="1">
      <alignment horizontal="center" vertical="top" wrapText="1"/>
    </xf>
    <xf numFmtId="0" fontId="5" fillId="0" borderId="37" xfId="110" applyNumberFormat="1" applyFont="1" applyBorder="1" applyAlignment="1" applyProtection="1">
      <alignment horizontal="center" vertical="top" wrapText="1"/>
    </xf>
    <xf numFmtId="0" fontId="5" fillId="0" borderId="43" xfId="110" applyNumberFormat="1" applyFont="1" applyBorder="1" applyAlignment="1" applyProtection="1">
      <alignment horizontal="center" vertical="top" wrapText="1"/>
    </xf>
    <xf numFmtId="49" fontId="5" fillId="0" borderId="38" xfId="130" applyNumberFormat="1" applyFont="1" applyBorder="1" applyAlignment="1" applyProtection="1">
      <alignment horizontal="center" vertical="top" wrapText="1"/>
    </xf>
    <xf numFmtId="49" fontId="5" fillId="0" borderId="39" xfId="130" applyNumberFormat="1" applyFont="1" applyBorder="1" applyAlignment="1" applyProtection="1">
      <alignment horizontal="center" vertical="top" wrapText="1"/>
    </xf>
    <xf numFmtId="49" fontId="5" fillId="0" borderId="40" xfId="130" applyNumberFormat="1" applyFont="1" applyBorder="1" applyAlignment="1" applyProtection="1">
      <alignment horizontal="center" vertical="top" wrapText="1"/>
    </xf>
  </cellXfs>
  <cellStyles count="192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40% - Accent1" xfId="13"/>
    <cellStyle name="40% - Accent1 2" xfId="14"/>
    <cellStyle name="40% - Accent2" xfId="15"/>
    <cellStyle name="40% - Accent2 2" xfId="16"/>
    <cellStyle name="40% - Accent3" xfId="17"/>
    <cellStyle name="40% - Accent3 2" xfId="18"/>
    <cellStyle name="40% - Accent4" xfId="19"/>
    <cellStyle name="40% - Accent4 2" xfId="20"/>
    <cellStyle name="40% - Accent5" xfId="21"/>
    <cellStyle name="40% - Accent5 2" xfId="22"/>
    <cellStyle name="40% - Accent6" xfId="23"/>
    <cellStyle name="40% - Acc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br" xfId="38"/>
    <cellStyle name="Calculation" xfId="39"/>
    <cellStyle name="Check Cell" xfId="40"/>
    <cellStyle name="co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2" xfId="52"/>
    <cellStyle name="Output" xfId="53"/>
    <cellStyle name="st128" xfId="54"/>
    <cellStyle name="style0" xfId="55"/>
    <cellStyle name="td" xfId="56"/>
    <cellStyle name="Title" xfId="57"/>
    <cellStyle name="Total" xfId="58"/>
    <cellStyle name="tr" xfId="59"/>
    <cellStyle name="Warning Text" xfId="60"/>
    <cellStyle name="xl100" xfId="61"/>
    <cellStyle name="xl101" xfId="62"/>
    <cellStyle name="xl102" xfId="63"/>
    <cellStyle name="xl103" xfId="64"/>
    <cellStyle name="xl104" xfId="65"/>
    <cellStyle name="xl105" xfId="66"/>
    <cellStyle name="xl106" xfId="67"/>
    <cellStyle name="xl107" xfId="68"/>
    <cellStyle name="xl108" xfId="69"/>
    <cellStyle name="xl109" xfId="70"/>
    <cellStyle name="xl110" xfId="71"/>
    <cellStyle name="xl111" xfId="72"/>
    <cellStyle name="xl112" xfId="73"/>
    <cellStyle name="xl113" xfId="74"/>
    <cellStyle name="xl114" xfId="75"/>
    <cellStyle name="xl115" xfId="76"/>
    <cellStyle name="xl116" xfId="77"/>
    <cellStyle name="xl117" xfId="78"/>
    <cellStyle name="xl118" xfId="79"/>
    <cellStyle name="xl119" xfId="80"/>
    <cellStyle name="xl120" xfId="81"/>
    <cellStyle name="xl121" xfId="82"/>
    <cellStyle name="xl122" xfId="83"/>
    <cellStyle name="xl123" xfId="84"/>
    <cellStyle name="xl124" xfId="85"/>
    <cellStyle name="xl125" xfId="86"/>
    <cellStyle name="xl126" xfId="87"/>
    <cellStyle name="xl127" xfId="88"/>
    <cellStyle name="xl128" xfId="89"/>
    <cellStyle name="xl129" xfId="90"/>
    <cellStyle name="xl130" xfId="91"/>
    <cellStyle name="xl131" xfId="92"/>
    <cellStyle name="xl132" xfId="93"/>
    <cellStyle name="xl133" xfId="94"/>
    <cellStyle name="xl134" xfId="95"/>
    <cellStyle name="xl135" xfId="96"/>
    <cellStyle name="xl136" xfId="97"/>
    <cellStyle name="xl137" xfId="98"/>
    <cellStyle name="xl138" xfId="99"/>
    <cellStyle name="xl139" xfId="100"/>
    <cellStyle name="xl140" xfId="101"/>
    <cellStyle name="xl141" xfId="102"/>
    <cellStyle name="xl142" xfId="103"/>
    <cellStyle name="xl143" xfId="104"/>
    <cellStyle name="xl21" xfId="105"/>
    <cellStyle name="xl22" xfId="106"/>
    <cellStyle name="xl23" xfId="107"/>
    <cellStyle name="xl24" xfId="108"/>
    <cellStyle name="xl25" xfId="109"/>
    <cellStyle name="xl26" xfId="110"/>
    <cellStyle name="xl27" xfId="111"/>
    <cellStyle name="xl28" xfId="112"/>
    <cellStyle name="xl29" xfId="113"/>
    <cellStyle name="xl30" xfId="114"/>
    <cellStyle name="xl31" xfId="115"/>
    <cellStyle name="xl32" xfId="116"/>
    <cellStyle name="xl33" xfId="117"/>
    <cellStyle name="xl34" xfId="118"/>
    <cellStyle name="xl35" xfId="119"/>
    <cellStyle name="xl36" xfId="120"/>
    <cellStyle name="xl37" xfId="121"/>
    <cellStyle name="xl38" xfId="122"/>
    <cellStyle name="xl39" xfId="123"/>
    <cellStyle name="xl40" xfId="124"/>
    <cellStyle name="xl41" xfId="125"/>
    <cellStyle name="xl42" xfId="126"/>
    <cellStyle name="xl43" xfId="127"/>
    <cellStyle name="xl44" xfId="128"/>
    <cellStyle name="xl45" xfId="129"/>
    <cellStyle name="xl46" xfId="130"/>
    <cellStyle name="xl47" xfId="131"/>
    <cellStyle name="xl48" xfId="132"/>
    <cellStyle name="xl49" xfId="133"/>
    <cellStyle name="xl50" xfId="134"/>
    <cellStyle name="xl51" xfId="135"/>
    <cellStyle name="xl52" xfId="136"/>
    <cellStyle name="xl53" xfId="137"/>
    <cellStyle name="xl54" xfId="138"/>
    <cellStyle name="xl55" xfId="139"/>
    <cellStyle name="xl56" xfId="140"/>
    <cellStyle name="xl57" xfId="141"/>
    <cellStyle name="xl58" xfId="142"/>
    <cellStyle name="xl59" xfId="143"/>
    <cellStyle name="xl60" xfId="144"/>
    <cellStyle name="xl61" xfId="145"/>
    <cellStyle name="xl62" xfId="146"/>
    <cellStyle name="xl63" xfId="147"/>
    <cellStyle name="xl64" xfId="148"/>
    <cellStyle name="xl65" xfId="149"/>
    <cellStyle name="xl66" xfId="150"/>
    <cellStyle name="xl67" xfId="151"/>
    <cellStyle name="xl68" xfId="152"/>
    <cellStyle name="xl69" xfId="153"/>
    <cellStyle name="xl70" xfId="154"/>
    <cellStyle name="xl71" xfId="155"/>
    <cellStyle name="xl72" xfId="156"/>
    <cellStyle name="xl73" xfId="157"/>
    <cellStyle name="xl74" xfId="158"/>
    <cellStyle name="xl75" xfId="159"/>
    <cellStyle name="xl76" xfId="160"/>
    <cellStyle name="xl77" xfId="161"/>
    <cellStyle name="xl78" xfId="162"/>
    <cellStyle name="xl79" xfId="163"/>
    <cellStyle name="xl80" xfId="164"/>
    <cellStyle name="xl81" xfId="165"/>
    <cellStyle name="xl82" xfId="166"/>
    <cellStyle name="xl83" xfId="167"/>
    <cellStyle name="xl84" xfId="168"/>
    <cellStyle name="xl85" xfId="169"/>
    <cellStyle name="xl86" xfId="170"/>
    <cellStyle name="xl87" xfId="171"/>
    <cellStyle name="xl88" xfId="172"/>
    <cellStyle name="xl89" xfId="173"/>
    <cellStyle name="xl90" xfId="174"/>
    <cellStyle name="xl91" xfId="175"/>
    <cellStyle name="xl92" xfId="176"/>
    <cellStyle name="xl93" xfId="177"/>
    <cellStyle name="xl94" xfId="178"/>
    <cellStyle name="xl95" xfId="179"/>
    <cellStyle name="xl96" xfId="180"/>
    <cellStyle name="xl97" xfId="181"/>
    <cellStyle name="xl98" xfId="182"/>
    <cellStyle name="xl99" xfId="183"/>
    <cellStyle name="Денежный 2" xfId="184"/>
    <cellStyle name="Обычный" xfId="0" builtinId="0"/>
    <cellStyle name="Обычный 2" xfId="185"/>
    <cellStyle name="Обычный 2 2" xfId="191"/>
    <cellStyle name="Обычный 3" xfId="186"/>
    <cellStyle name="Обычный 4" xfId="187"/>
    <cellStyle name="Обычный_Лист1 2" xfId="188"/>
    <cellStyle name="Обычный_ОТЧЕТ ОБ ИСПОЛНЕНИИ БЮДЖЕТА на 01.10.2021" xfId="189"/>
    <cellStyle name="Процентный 2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zoomScale="110" zoomScaleNormal="110" zoomScaleSheetLayoutView="100" workbookViewId="0">
      <selection activeCell="F81" sqref="F81"/>
    </sheetView>
  </sheetViews>
  <sheetFormatPr defaultRowHeight="15" x14ac:dyDescent="0.25"/>
  <cols>
    <col min="1" max="1" width="23.85546875" style="3" customWidth="1"/>
    <col min="2" max="2" width="57.7109375" style="46" customWidth="1"/>
    <col min="3" max="3" width="15.42578125" style="3" customWidth="1"/>
    <col min="4" max="4" width="14.5703125" style="3" customWidth="1"/>
    <col min="5" max="5" width="10.7109375" style="3" customWidth="1"/>
    <col min="6" max="6" width="14.28515625" style="3" customWidth="1"/>
    <col min="7" max="7" width="15" style="3" customWidth="1"/>
    <col min="8" max="8" width="9.140625" style="3" customWidth="1"/>
    <col min="9" max="9" width="9.140625" style="3"/>
    <col min="10" max="10" width="14.42578125" style="3" customWidth="1"/>
    <col min="11" max="11" width="11" style="3" customWidth="1"/>
    <col min="12" max="16384" width="9.140625" style="3"/>
  </cols>
  <sheetData>
    <row r="1" spans="1:9" ht="12" customHeight="1" x14ac:dyDescent="0.25">
      <c r="B1" s="44"/>
      <c r="C1" s="2"/>
      <c r="D1" s="2"/>
      <c r="E1" s="2"/>
      <c r="F1" s="2"/>
      <c r="G1" s="2"/>
      <c r="H1" s="2"/>
    </row>
    <row r="2" spans="1:9" ht="15" customHeight="1" x14ac:dyDescent="0.25">
      <c r="A2" s="67" t="s">
        <v>170</v>
      </c>
      <c r="B2" s="67"/>
      <c r="C2" s="67"/>
      <c r="D2" s="67"/>
      <c r="E2" s="67"/>
      <c r="F2" s="67"/>
      <c r="G2" s="67"/>
      <c r="H2" s="5"/>
      <c r="I2" s="5"/>
    </row>
    <row r="3" spans="1:9" ht="12" customHeight="1" x14ac:dyDescent="0.25">
      <c r="B3" s="44"/>
      <c r="C3" s="2"/>
      <c r="D3" s="2"/>
      <c r="E3" s="2"/>
      <c r="F3" s="2"/>
      <c r="G3" s="2"/>
      <c r="H3" s="2"/>
    </row>
    <row r="4" spans="1:9" ht="14.1" customHeight="1" thickBot="1" x14ac:dyDescent="0.3">
      <c r="B4" s="65"/>
      <c r="C4" s="66"/>
      <c r="D4" s="66"/>
      <c r="E4" s="66"/>
      <c r="F4" s="66"/>
      <c r="G4" s="66"/>
      <c r="H4" s="15"/>
    </row>
    <row r="5" spans="1:9" ht="18.75" customHeight="1" thickBot="1" x14ac:dyDescent="0.3">
      <c r="A5" s="68" t="s">
        <v>119</v>
      </c>
      <c r="B5" s="70" t="s">
        <v>121</v>
      </c>
      <c r="C5" s="72" t="s">
        <v>117</v>
      </c>
      <c r="D5" s="73"/>
      <c r="E5" s="73"/>
      <c r="F5" s="73"/>
      <c r="G5" s="74"/>
      <c r="H5" s="49"/>
    </row>
    <row r="6" spans="1:9" ht="100.5" customHeight="1" thickBot="1" x14ac:dyDescent="0.3">
      <c r="A6" s="69"/>
      <c r="B6" s="71"/>
      <c r="C6" s="25" t="s">
        <v>143</v>
      </c>
      <c r="D6" s="26" t="s">
        <v>160</v>
      </c>
      <c r="E6" s="25" t="s">
        <v>120</v>
      </c>
      <c r="F6" s="27" t="s">
        <v>161</v>
      </c>
      <c r="G6" s="28" t="s">
        <v>162</v>
      </c>
      <c r="H6" s="6"/>
    </row>
    <row r="7" spans="1:9" ht="14.25" customHeight="1" thickBot="1" x14ac:dyDescent="0.3">
      <c r="A7" s="47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8">
        <v>7</v>
      </c>
      <c r="H7" s="6"/>
    </row>
    <row r="8" spans="1:9" ht="17.25" customHeight="1" x14ac:dyDescent="0.25">
      <c r="A8" s="7" t="s">
        <v>118</v>
      </c>
      <c r="B8" s="37" t="s">
        <v>122</v>
      </c>
      <c r="C8" s="9">
        <f>C9+C63</f>
        <v>40227190.260000005</v>
      </c>
      <c r="D8" s="9">
        <f>D9+D63</f>
        <v>16639310.949999999</v>
      </c>
      <c r="E8" s="1">
        <f>D8/C8*100</f>
        <v>41.363343655013693</v>
      </c>
      <c r="F8" s="9">
        <f>F9+F63</f>
        <v>17643073.59</v>
      </c>
      <c r="G8" s="8">
        <f>D8/F8*100</f>
        <v>94.310726898691115</v>
      </c>
      <c r="H8" s="6"/>
    </row>
    <row r="9" spans="1:9" x14ac:dyDescent="0.25">
      <c r="A9" s="10" t="s">
        <v>124</v>
      </c>
      <c r="B9" s="38" t="s">
        <v>123</v>
      </c>
      <c r="C9" s="29">
        <f>C10+C15+C29+C37+C43+C50+C54+C60</f>
        <v>18000111.41</v>
      </c>
      <c r="D9" s="29">
        <f>D10+D15+D29+D37+D43+D50+D54+D60+D25</f>
        <v>9330227.3499999996</v>
      </c>
      <c r="E9" s="1">
        <f t="shared" ref="E9:E83" si="0">D9/C9*100</f>
        <v>51.834275563519974</v>
      </c>
      <c r="F9" s="29">
        <f>F10+F15+F29+F37+F43+F50+F54+F61</f>
        <v>7459787.1399999997</v>
      </c>
      <c r="G9" s="8">
        <f>D9/F9*100</f>
        <v>125.07364050604801</v>
      </c>
      <c r="H9" s="6"/>
    </row>
    <row r="10" spans="1:9" x14ac:dyDescent="0.25">
      <c r="A10" s="10" t="s">
        <v>126</v>
      </c>
      <c r="B10" s="38" t="s">
        <v>125</v>
      </c>
      <c r="C10" s="29">
        <f>C11</f>
        <v>14853149</v>
      </c>
      <c r="D10" s="29">
        <f>D11</f>
        <v>8213001.7999999998</v>
      </c>
      <c r="E10" s="1">
        <f t="shared" si="0"/>
        <v>55.294683975768365</v>
      </c>
      <c r="F10" s="29">
        <f>F11</f>
        <v>6279072.0500000007</v>
      </c>
      <c r="G10" s="8">
        <f>D10/F10*100</f>
        <v>130.79961074821554</v>
      </c>
      <c r="H10" s="6"/>
    </row>
    <row r="11" spans="1:9" x14ac:dyDescent="0.25">
      <c r="A11" s="10" t="s">
        <v>128</v>
      </c>
      <c r="B11" s="38" t="s">
        <v>127</v>
      </c>
      <c r="C11" s="29">
        <f>C12+C13+C14</f>
        <v>14853149</v>
      </c>
      <c r="D11" s="29">
        <f>D12+D13+D14</f>
        <v>8213001.7999999998</v>
      </c>
      <c r="E11" s="1">
        <f t="shared" si="0"/>
        <v>55.294683975768365</v>
      </c>
      <c r="F11" s="29">
        <f>F12+F13+F14</f>
        <v>6279072.0500000007</v>
      </c>
      <c r="G11" s="8">
        <f>D11/F11*100</f>
        <v>130.79961074821554</v>
      </c>
      <c r="H11" s="6"/>
    </row>
    <row r="12" spans="1:9" ht="56.25" customHeight="1" x14ac:dyDescent="0.25">
      <c r="A12" s="10" t="s">
        <v>1</v>
      </c>
      <c r="B12" s="38" t="s">
        <v>0</v>
      </c>
      <c r="C12" s="29">
        <v>14851099</v>
      </c>
      <c r="D12" s="29">
        <v>8271380.8399999999</v>
      </c>
      <c r="E12" s="1">
        <f t="shared" si="0"/>
        <v>55.6954124405204</v>
      </c>
      <c r="F12" s="29">
        <v>6277289.0700000003</v>
      </c>
      <c r="G12" s="8">
        <f>D12/F12*100</f>
        <v>131.76676663705084</v>
      </c>
      <c r="H12" s="6"/>
    </row>
    <row r="13" spans="1:9" ht="99.75" customHeight="1" x14ac:dyDescent="0.25">
      <c r="A13" s="10" t="s">
        <v>56</v>
      </c>
      <c r="B13" s="39" t="s">
        <v>64</v>
      </c>
      <c r="C13" s="29">
        <v>0</v>
      </c>
      <c r="D13" s="29">
        <v>0</v>
      </c>
      <c r="E13" s="1">
        <v>0</v>
      </c>
      <c r="F13" s="29">
        <v>0</v>
      </c>
      <c r="G13" s="8">
        <v>0</v>
      </c>
      <c r="H13" s="6"/>
    </row>
    <row r="14" spans="1:9" ht="70.5" customHeight="1" x14ac:dyDescent="0.25">
      <c r="A14" s="10" t="s">
        <v>2</v>
      </c>
      <c r="B14" s="38" t="s">
        <v>152</v>
      </c>
      <c r="C14" s="29">
        <v>2050</v>
      </c>
      <c r="D14" s="29">
        <v>-58379.040000000001</v>
      </c>
      <c r="E14" s="1">
        <f t="shared" si="0"/>
        <v>-2847.758048780488</v>
      </c>
      <c r="F14" s="29">
        <v>1782.98</v>
      </c>
      <c r="G14" s="8">
        <f t="shared" ref="G14:G53" si="1">D14/F14*100</f>
        <v>-3274.239755914256</v>
      </c>
      <c r="H14" s="6"/>
    </row>
    <row r="15" spans="1:9" ht="26.25" x14ac:dyDescent="0.25">
      <c r="A15" s="10" t="s">
        <v>4</v>
      </c>
      <c r="B15" s="38" t="s">
        <v>3</v>
      </c>
      <c r="C15" s="29">
        <f>C16</f>
        <v>822100</v>
      </c>
      <c r="D15" s="29">
        <f>D16</f>
        <v>395577.13</v>
      </c>
      <c r="E15" s="1">
        <f t="shared" si="0"/>
        <v>48.117884685561371</v>
      </c>
      <c r="F15" s="29">
        <f>F16</f>
        <v>408448.33</v>
      </c>
      <c r="G15" s="8">
        <f t="shared" si="1"/>
        <v>96.84875685499803</v>
      </c>
      <c r="H15" s="6"/>
    </row>
    <row r="16" spans="1:9" ht="30" customHeight="1" x14ac:dyDescent="0.25">
      <c r="A16" s="10" t="s">
        <v>6</v>
      </c>
      <c r="B16" s="38" t="s">
        <v>5</v>
      </c>
      <c r="C16" s="29">
        <f>C17+C19+C21+C23</f>
        <v>822100</v>
      </c>
      <c r="D16" s="29">
        <f>D17+D19+D21+D23</f>
        <v>395577.13</v>
      </c>
      <c r="E16" s="1">
        <f t="shared" si="0"/>
        <v>48.117884685561371</v>
      </c>
      <c r="F16" s="29">
        <f>F17+F19+F21+F23</f>
        <v>408448.33</v>
      </c>
      <c r="G16" s="8">
        <f t="shared" si="1"/>
        <v>96.84875685499803</v>
      </c>
      <c r="H16" s="6"/>
    </row>
    <row r="17" spans="1:8" ht="55.5" customHeight="1" x14ac:dyDescent="0.25">
      <c r="A17" s="10" t="s">
        <v>8</v>
      </c>
      <c r="B17" s="38" t="s">
        <v>7</v>
      </c>
      <c r="C17" s="29">
        <f>C18</f>
        <v>428800</v>
      </c>
      <c r="D17" s="29">
        <f>D18</f>
        <v>202069.69</v>
      </c>
      <c r="E17" s="1">
        <f t="shared" si="0"/>
        <v>47.124461287313437</v>
      </c>
      <c r="F17" s="29">
        <f>F18</f>
        <v>210557.2</v>
      </c>
      <c r="G17" s="8">
        <f t="shared" si="1"/>
        <v>95.969024094165377</v>
      </c>
      <c r="H17" s="6"/>
    </row>
    <row r="18" spans="1:8" ht="64.5" x14ac:dyDescent="0.25">
      <c r="A18" s="10" t="s">
        <v>10</v>
      </c>
      <c r="B18" s="38" t="s">
        <v>9</v>
      </c>
      <c r="C18" s="29">
        <v>428800</v>
      </c>
      <c r="D18" s="29">
        <v>202069.69</v>
      </c>
      <c r="E18" s="1">
        <f t="shared" si="0"/>
        <v>47.124461287313437</v>
      </c>
      <c r="F18" s="29">
        <v>210557.2</v>
      </c>
      <c r="G18" s="8">
        <f t="shared" si="1"/>
        <v>95.969024094165377</v>
      </c>
      <c r="H18" s="6"/>
    </row>
    <row r="19" spans="1:8" ht="64.5" x14ac:dyDescent="0.25">
      <c r="A19" s="10" t="s">
        <v>12</v>
      </c>
      <c r="B19" s="38" t="s">
        <v>11</v>
      </c>
      <c r="C19" s="29">
        <f>C20</f>
        <v>2000</v>
      </c>
      <c r="D19" s="29">
        <f>D20</f>
        <v>1169.3399999999999</v>
      </c>
      <c r="E19" s="1">
        <f t="shared" si="0"/>
        <v>58.466999999999992</v>
      </c>
      <c r="F19" s="29">
        <f>F20</f>
        <v>1094.44</v>
      </c>
      <c r="G19" s="8">
        <f t="shared" si="1"/>
        <v>106.84368261393954</v>
      </c>
      <c r="H19" s="6"/>
    </row>
    <row r="20" spans="1:8" ht="64.5" x14ac:dyDescent="0.25">
      <c r="A20" s="10" t="s">
        <v>13</v>
      </c>
      <c r="B20" s="38" t="s">
        <v>11</v>
      </c>
      <c r="C20" s="29">
        <v>2000</v>
      </c>
      <c r="D20" s="29">
        <v>1169.3399999999999</v>
      </c>
      <c r="E20" s="1">
        <f t="shared" si="0"/>
        <v>58.466999999999992</v>
      </c>
      <c r="F20" s="29">
        <v>1094.44</v>
      </c>
      <c r="G20" s="8">
        <f t="shared" si="1"/>
        <v>106.84368261393954</v>
      </c>
      <c r="H20" s="6"/>
    </row>
    <row r="21" spans="1:8" ht="51.75" x14ac:dyDescent="0.25">
      <c r="A21" s="10" t="s">
        <v>15</v>
      </c>
      <c r="B21" s="38" t="s">
        <v>14</v>
      </c>
      <c r="C21" s="29">
        <f>C22</f>
        <v>444600</v>
      </c>
      <c r="D21" s="29">
        <f>D22</f>
        <v>218575.1</v>
      </c>
      <c r="E21" s="1">
        <f t="shared" si="0"/>
        <v>49.162190733243364</v>
      </c>
      <c r="F21" s="29">
        <f>F22</f>
        <v>223067.94</v>
      </c>
      <c r="G21" s="8">
        <f t="shared" si="1"/>
        <v>97.985887169621961</v>
      </c>
      <c r="H21" s="6"/>
    </row>
    <row r="22" spans="1:8" ht="64.5" x14ac:dyDescent="0.25">
      <c r="A22" s="10" t="s">
        <v>17</v>
      </c>
      <c r="B22" s="38" t="s">
        <v>16</v>
      </c>
      <c r="C22" s="29">
        <v>444600</v>
      </c>
      <c r="D22" s="29">
        <v>218575.1</v>
      </c>
      <c r="E22" s="1">
        <f t="shared" si="0"/>
        <v>49.162190733243364</v>
      </c>
      <c r="F22" s="29">
        <v>223067.94</v>
      </c>
      <c r="G22" s="8">
        <f t="shared" si="1"/>
        <v>97.985887169621961</v>
      </c>
      <c r="H22" s="6"/>
    </row>
    <row r="23" spans="1:8" ht="51.75" x14ac:dyDescent="0.25">
      <c r="A23" s="10" t="s">
        <v>19</v>
      </c>
      <c r="B23" s="38" t="s">
        <v>18</v>
      </c>
      <c r="C23" s="29">
        <f>C24</f>
        <v>-53300</v>
      </c>
      <c r="D23" s="29">
        <f>D24</f>
        <v>-26237</v>
      </c>
      <c r="E23" s="1">
        <f t="shared" si="0"/>
        <v>49.225140712945588</v>
      </c>
      <c r="F23" s="29">
        <f>F24</f>
        <v>-26271.25</v>
      </c>
      <c r="G23" s="8">
        <f t="shared" si="1"/>
        <v>99.869629347670923</v>
      </c>
      <c r="H23" s="6"/>
    </row>
    <row r="24" spans="1:8" ht="64.5" x14ac:dyDescent="0.25">
      <c r="A24" s="10" t="s">
        <v>21</v>
      </c>
      <c r="B24" s="38" t="s">
        <v>20</v>
      </c>
      <c r="C24" s="29">
        <v>-53300</v>
      </c>
      <c r="D24" s="29">
        <v>-26237</v>
      </c>
      <c r="E24" s="1">
        <f t="shared" si="0"/>
        <v>49.225140712945588</v>
      </c>
      <c r="F24" s="29">
        <v>-26271.25</v>
      </c>
      <c r="G24" s="8">
        <f t="shared" si="1"/>
        <v>99.869629347670923</v>
      </c>
      <c r="H24" s="6"/>
    </row>
    <row r="25" spans="1:8" x14ac:dyDescent="0.25">
      <c r="A25" s="10" t="s">
        <v>156</v>
      </c>
      <c r="B25" s="38" t="s">
        <v>153</v>
      </c>
      <c r="C25" s="29"/>
      <c r="D25" s="29">
        <f>D26</f>
        <v>641</v>
      </c>
      <c r="E25" s="1"/>
      <c r="F25" s="29"/>
      <c r="G25" s="8"/>
      <c r="H25" s="6"/>
    </row>
    <row r="26" spans="1:8" x14ac:dyDescent="0.25">
      <c r="A26" s="10" t="s">
        <v>157</v>
      </c>
      <c r="B26" s="38" t="s">
        <v>154</v>
      </c>
      <c r="C26" s="29"/>
      <c r="D26" s="29">
        <f>D27</f>
        <v>641</v>
      </c>
      <c r="E26" s="1"/>
      <c r="F26" s="29"/>
      <c r="G26" s="8"/>
      <c r="H26" s="6"/>
    </row>
    <row r="27" spans="1:8" x14ac:dyDescent="0.25">
      <c r="A27" s="10" t="s">
        <v>158</v>
      </c>
      <c r="B27" s="38" t="s">
        <v>154</v>
      </c>
      <c r="C27" s="29"/>
      <c r="D27" s="29">
        <f>D28</f>
        <v>641</v>
      </c>
      <c r="E27" s="1"/>
      <c r="F27" s="29"/>
      <c r="G27" s="8"/>
      <c r="H27" s="6"/>
    </row>
    <row r="28" spans="1:8" ht="39" x14ac:dyDescent="0.25">
      <c r="A28" s="10" t="s">
        <v>159</v>
      </c>
      <c r="B28" s="38" t="s">
        <v>155</v>
      </c>
      <c r="C28" s="29"/>
      <c r="D28" s="29">
        <v>641</v>
      </c>
      <c r="E28" s="1"/>
      <c r="F28" s="29"/>
      <c r="G28" s="8"/>
      <c r="H28" s="6"/>
    </row>
    <row r="29" spans="1:8" x14ac:dyDescent="0.25">
      <c r="A29" s="10" t="s">
        <v>23</v>
      </c>
      <c r="B29" s="38" t="s">
        <v>22</v>
      </c>
      <c r="C29" s="29">
        <f>C30+C32</f>
        <v>1522000</v>
      </c>
      <c r="D29" s="29">
        <f>D30+D32</f>
        <v>453484.68</v>
      </c>
      <c r="E29" s="1">
        <f t="shared" si="0"/>
        <v>29.795314060446781</v>
      </c>
      <c r="F29" s="29">
        <f>F30+F32</f>
        <v>436708.62999999995</v>
      </c>
      <c r="G29" s="8">
        <f t="shared" si="1"/>
        <v>103.8414743486979</v>
      </c>
      <c r="H29" s="6"/>
    </row>
    <row r="30" spans="1:8" x14ac:dyDescent="0.25">
      <c r="A30" s="10" t="s">
        <v>25</v>
      </c>
      <c r="B30" s="38" t="s">
        <v>24</v>
      </c>
      <c r="C30" s="29">
        <f>C31</f>
        <v>307000</v>
      </c>
      <c r="D30" s="29">
        <f>D31</f>
        <v>-3167.49</v>
      </c>
      <c r="E30" s="1">
        <f t="shared" si="0"/>
        <v>-1.0317557003257327</v>
      </c>
      <c r="F30" s="29">
        <f>F31</f>
        <v>6571.74</v>
      </c>
      <c r="G30" s="8">
        <f t="shared" si="1"/>
        <v>-48.198650585689634</v>
      </c>
      <c r="H30" s="6"/>
    </row>
    <row r="31" spans="1:8" ht="39" x14ac:dyDescent="0.25">
      <c r="A31" s="10" t="s">
        <v>27</v>
      </c>
      <c r="B31" s="38" t="s">
        <v>26</v>
      </c>
      <c r="C31" s="29">
        <v>307000</v>
      </c>
      <c r="D31" s="29">
        <v>-3167.49</v>
      </c>
      <c r="E31" s="1">
        <f t="shared" si="0"/>
        <v>-1.0317557003257327</v>
      </c>
      <c r="F31" s="29">
        <v>6571.74</v>
      </c>
      <c r="G31" s="8">
        <f t="shared" si="1"/>
        <v>-48.198650585689634</v>
      </c>
      <c r="H31" s="6"/>
    </row>
    <row r="32" spans="1:8" x14ac:dyDescent="0.25">
      <c r="A32" s="10" t="s">
        <v>29</v>
      </c>
      <c r="B32" s="38" t="s">
        <v>28</v>
      </c>
      <c r="C32" s="29">
        <f>C33+C35</f>
        <v>1215000</v>
      </c>
      <c r="D32" s="29">
        <f>D33+D35</f>
        <v>456652.17</v>
      </c>
      <c r="E32" s="1">
        <f t="shared" si="0"/>
        <v>37.584540740740742</v>
      </c>
      <c r="F32" s="29">
        <f>F33+F35</f>
        <v>430136.88999999996</v>
      </c>
      <c r="G32" s="8">
        <f t="shared" si="1"/>
        <v>106.16438176228039</v>
      </c>
      <c r="H32" s="6"/>
    </row>
    <row r="33" spans="1:8" x14ac:dyDescent="0.25">
      <c r="A33" s="10" t="s">
        <v>31</v>
      </c>
      <c r="B33" s="38" t="s">
        <v>30</v>
      </c>
      <c r="C33" s="29">
        <f>C34</f>
        <v>983000</v>
      </c>
      <c r="D33" s="29">
        <f>D34</f>
        <v>435749</v>
      </c>
      <c r="E33" s="1">
        <f t="shared" si="0"/>
        <v>44.32848423194303</v>
      </c>
      <c r="F33" s="29">
        <f>F34</f>
        <v>424859.35</v>
      </c>
      <c r="G33" s="8">
        <f t="shared" si="1"/>
        <v>102.56311882979628</v>
      </c>
      <c r="H33" s="6"/>
    </row>
    <row r="34" spans="1:8" ht="26.25" x14ac:dyDescent="0.25">
      <c r="A34" s="10" t="s">
        <v>33</v>
      </c>
      <c r="B34" s="38" t="s">
        <v>32</v>
      </c>
      <c r="C34" s="29">
        <v>983000</v>
      </c>
      <c r="D34" s="29">
        <v>435749</v>
      </c>
      <c r="E34" s="1">
        <f t="shared" si="0"/>
        <v>44.32848423194303</v>
      </c>
      <c r="F34" s="29">
        <v>424859.35</v>
      </c>
      <c r="G34" s="8">
        <f t="shared" si="1"/>
        <v>102.56311882979628</v>
      </c>
      <c r="H34" s="6"/>
    </row>
    <row r="35" spans="1:8" x14ac:dyDescent="0.25">
      <c r="A35" s="10" t="s">
        <v>35</v>
      </c>
      <c r="B35" s="38" t="s">
        <v>34</v>
      </c>
      <c r="C35" s="29">
        <f>C36</f>
        <v>232000</v>
      </c>
      <c r="D35" s="29">
        <f>D36</f>
        <v>20903.169999999998</v>
      </c>
      <c r="E35" s="1">
        <f t="shared" si="0"/>
        <v>9.0099870689655166</v>
      </c>
      <c r="F35" s="29">
        <f>F36</f>
        <v>5277.54</v>
      </c>
      <c r="G35" s="8">
        <f t="shared" si="1"/>
        <v>396.07790750993831</v>
      </c>
      <c r="H35" s="6"/>
    </row>
    <row r="36" spans="1:8" ht="26.25" x14ac:dyDescent="0.25">
      <c r="A36" s="10" t="s">
        <v>37</v>
      </c>
      <c r="B36" s="38" t="s">
        <v>36</v>
      </c>
      <c r="C36" s="29">
        <v>232000</v>
      </c>
      <c r="D36" s="29">
        <v>20903.169999999998</v>
      </c>
      <c r="E36" s="1">
        <f t="shared" si="0"/>
        <v>9.0099870689655166</v>
      </c>
      <c r="F36" s="29">
        <v>5277.54</v>
      </c>
      <c r="G36" s="8">
        <f t="shared" si="1"/>
        <v>396.07790750993831</v>
      </c>
      <c r="H36" s="6"/>
    </row>
    <row r="37" spans="1:8" ht="39" x14ac:dyDescent="0.25">
      <c r="A37" s="10" t="s">
        <v>39</v>
      </c>
      <c r="B37" s="38" t="s">
        <v>38</v>
      </c>
      <c r="C37" s="29">
        <f>C38</f>
        <v>229333</v>
      </c>
      <c r="D37" s="29">
        <f>D38</f>
        <v>72867.34</v>
      </c>
      <c r="E37" s="1">
        <f t="shared" si="0"/>
        <v>31.773595601156394</v>
      </c>
      <c r="F37" s="29">
        <f>F38</f>
        <v>72652.969999999987</v>
      </c>
      <c r="G37" s="8">
        <f t="shared" si="1"/>
        <v>100.29506020194358</v>
      </c>
      <c r="H37" s="6"/>
    </row>
    <row r="38" spans="1:8" ht="64.5" x14ac:dyDescent="0.25">
      <c r="A38" s="10" t="s">
        <v>41</v>
      </c>
      <c r="B38" s="38" t="s">
        <v>40</v>
      </c>
      <c r="C38" s="29">
        <v>229333</v>
      </c>
      <c r="D38" s="29">
        <v>72867.34</v>
      </c>
      <c r="E38" s="1">
        <f t="shared" si="0"/>
        <v>31.773595601156394</v>
      </c>
      <c r="F38" s="29">
        <f>F39+F41</f>
        <v>72652.969999999987</v>
      </c>
      <c r="G38" s="8">
        <f t="shared" si="1"/>
        <v>100.29506020194358</v>
      </c>
      <c r="H38" s="6"/>
    </row>
    <row r="39" spans="1:8" ht="51.75" x14ac:dyDescent="0.25">
      <c r="A39" s="10" t="s">
        <v>43</v>
      </c>
      <c r="B39" s="38" t="s">
        <v>42</v>
      </c>
      <c r="C39" s="29">
        <f>C40</f>
        <v>106000</v>
      </c>
      <c r="D39" s="29">
        <f>D40</f>
        <v>6400.66</v>
      </c>
      <c r="E39" s="1">
        <f t="shared" si="0"/>
        <v>6.0383584905660381</v>
      </c>
      <c r="F39" s="29">
        <f>F40</f>
        <v>6186.29</v>
      </c>
      <c r="G39" s="8">
        <f t="shared" si="1"/>
        <v>103.46524330414513</v>
      </c>
      <c r="H39" s="6"/>
    </row>
    <row r="40" spans="1:8" ht="64.5" x14ac:dyDescent="0.25">
      <c r="A40" s="10" t="s">
        <v>45</v>
      </c>
      <c r="B40" s="38" t="s">
        <v>44</v>
      </c>
      <c r="C40" s="29">
        <v>106000</v>
      </c>
      <c r="D40" s="29">
        <v>6400.66</v>
      </c>
      <c r="E40" s="1">
        <f t="shared" si="0"/>
        <v>6.0383584905660381</v>
      </c>
      <c r="F40" s="29">
        <v>6186.29</v>
      </c>
      <c r="G40" s="8">
        <f t="shared" si="1"/>
        <v>103.46524330414513</v>
      </c>
      <c r="H40" s="6"/>
    </row>
    <row r="41" spans="1:8" ht="64.5" x14ac:dyDescent="0.25">
      <c r="A41" s="10" t="s">
        <v>47</v>
      </c>
      <c r="B41" s="38" t="s">
        <v>46</v>
      </c>
      <c r="C41" s="29">
        <f>C42</f>
        <v>123333</v>
      </c>
      <c r="D41" s="29">
        <f>D42</f>
        <v>66466.679999999993</v>
      </c>
      <c r="E41" s="1">
        <f t="shared" si="0"/>
        <v>53.892048356887443</v>
      </c>
      <c r="F41" s="29">
        <f>F42</f>
        <v>66466.679999999993</v>
      </c>
      <c r="G41" s="8">
        <f t="shared" si="1"/>
        <v>100</v>
      </c>
      <c r="H41" s="6"/>
    </row>
    <row r="42" spans="1:8" ht="51.75" x14ac:dyDescent="0.25">
      <c r="A42" s="10" t="s">
        <v>49</v>
      </c>
      <c r="B42" s="38" t="s">
        <v>48</v>
      </c>
      <c r="C42" s="29">
        <v>123333</v>
      </c>
      <c r="D42" s="29">
        <v>66466.679999999993</v>
      </c>
      <c r="E42" s="1">
        <f t="shared" si="0"/>
        <v>53.892048356887443</v>
      </c>
      <c r="F42" s="29">
        <v>66466.679999999993</v>
      </c>
      <c r="G42" s="8">
        <f t="shared" si="1"/>
        <v>100</v>
      </c>
      <c r="H42" s="6"/>
    </row>
    <row r="43" spans="1:8" ht="26.25" x14ac:dyDescent="0.25">
      <c r="A43" s="10" t="s">
        <v>51</v>
      </c>
      <c r="B43" s="38" t="s">
        <v>50</v>
      </c>
      <c r="C43" s="29">
        <f>C44+C47</f>
        <v>515000</v>
      </c>
      <c r="D43" s="29">
        <f>D44+D47</f>
        <v>190005.81</v>
      </c>
      <c r="E43" s="1">
        <f t="shared" si="0"/>
        <v>36.894332038834946</v>
      </c>
      <c r="F43" s="29">
        <f>F44+F47</f>
        <v>247414.77</v>
      </c>
      <c r="G43" s="8">
        <f t="shared" si="1"/>
        <v>76.796470154146419</v>
      </c>
      <c r="H43" s="6"/>
    </row>
    <row r="44" spans="1:8" x14ac:dyDescent="0.25">
      <c r="A44" s="10" t="s">
        <v>53</v>
      </c>
      <c r="B44" s="38" t="s">
        <v>52</v>
      </c>
      <c r="C44" s="29">
        <f>C45</f>
        <v>330000</v>
      </c>
      <c r="D44" s="29">
        <f>D45</f>
        <v>48000</v>
      </c>
      <c r="E44" s="1">
        <f t="shared" si="0"/>
        <v>14.545454545454545</v>
      </c>
      <c r="F44" s="29">
        <f>F45</f>
        <v>80000</v>
      </c>
      <c r="G44" s="8">
        <f t="shared" si="1"/>
        <v>60</v>
      </c>
      <c r="H44" s="6"/>
    </row>
    <row r="45" spans="1:8" x14ac:dyDescent="0.25">
      <c r="A45" s="10" t="s">
        <v>55</v>
      </c>
      <c r="B45" s="38" t="s">
        <v>54</v>
      </c>
      <c r="C45" s="29">
        <f>C46</f>
        <v>330000</v>
      </c>
      <c r="D45" s="29">
        <f>D46</f>
        <v>48000</v>
      </c>
      <c r="E45" s="1">
        <f t="shared" si="0"/>
        <v>14.545454545454545</v>
      </c>
      <c r="F45" s="29">
        <f>F46</f>
        <v>80000</v>
      </c>
      <c r="G45" s="8">
        <f t="shared" si="1"/>
        <v>60</v>
      </c>
      <c r="H45" s="6"/>
    </row>
    <row r="46" spans="1:8" ht="26.25" x14ac:dyDescent="0.25">
      <c r="A46" s="10" t="s">
        <v>66</v>
      </c>
      <c r="B46" s="38" t="s">
        <v>65</v>
      </c>
      <c r="C46" s="29">
        <v>330000</v>
      </c>
      <c r="D46" s="29">
        <v>48000</v>
      </c>
      <c r="E46" s="1">
        <f t="shared" si="0"/>
        <v>14.545454545454545</v>
      </c>
      <c r="F46" s="29">
        <v>80000</v>
      </c>
      <c r="G46" s="8">
        <f t="shared" si="1"/>
        <v>60</v>
      </c>
      <c r="H46" s="6"/>
    </row>
    <row r="47" spans="1:8" x14ac:dyDescent="0.25">
      <c r="A47" s="10" t="s">
        <v>68</v>
      </c>
      <c r="B47" s="38" t="s">
        <v>67</v>
      </c>
      <c r="C47" s="29">
        <f>C48</f>
        <v>185000</v>
      </c>
      <c r="D47" s="29">
        <f>D48</f>
        <v>142005.81</v>
      </c>
      <c r="E47" s="1">
        <f t="shared" si="0"/>
        <v>76.7598972972973</v>
      </c>
      <c r="F47" s="29">
        <f>F48</f>
        <v>167414.76999999999</v>
      </c>
      <c r="G47" s="8">
        <f t="shared" si="1"/>
        <v>84.822748912775154</v>
      </c>
      <c r="H47" s="6"/>
    </row>
    <row r="48" spans="1:8" x14ac:dyDescent="0.25">
      <c r="A48" s="10" t="s">
        <v>70</v>
      </c>
      <c r="B48" s="38" t="s">
        <v>69</v>
      </c>
      <c r="C48" s="29">
        <f>C49</f>
        <v>185000</v>
      </c>
      <c r="D48" s="29">
        <f>D49</f>
        <v>142005.81</v>
      </c>
      <c r="E48" s="1">
        <f t="shared" si="0"/>
        <v>76.7598972972973</v>
      </c>
      <c r="F48" s="29">
        <f>F49</f>
        <v>167414.76999999999</v>
      </c>
      <c r="G48" s="8">
        <f t="shared" si="1"/>
        <v>84.822748912775154</v>
      </c>
      <c r="H48" s="6"/>
    </row>
    <row r="49" spans="1:8" ht="26.25" x14ac:dyDescent="0.25">
      <c r="A49" s="10" t="s">
        <v>72</v>
      </c>
      <c r="B49" s="38" t="s">
        <v>71</v>
      </c>
      <c r="C49" s="29">
        <v>185000</v>
      </c>
      <c r="D49" s="29">
        <v>142005.81</v>
      </c>
      <c r="E49" s="1">
        <f t="shared" si="0"/>
        <v>76.7598972972973</v>
      </c>
      <c r="F49" s="29">
        <v>167414.76999999999</v>
      </c>
      <c r="G49" s="8">
        <f t="shared" si="1"/>
        <v>84.822748912775154</v>
      </c>
      <c r="H49" s="6"/>
    </row>
    <row r="50" spans="1:8" ht="26.25" x14ac:dyDescent="0.25">
      <c r="A50" s="10" t="s">
        <v>74</v>
      </c>
      <c r="B50" s="38" t="s">
        <v>73</v>
      </c>
      <c r="C50" s="29">
        <f t="shared" ref="C50:D52" si="2">C51</f>
        <v>35000</v>
      </c>
      <c r="D50" s="29">
        <f t="shared" si="2"/>
        <v>2649.59</v>
      </c>
      <c r="E50" s="1">
        <f t="shared" si="0"/>
        <v>7.5702571428571437</v>
      </c>
      <c r="F50" s="29">
        <f>F51</f>
        <v>14724.8</v>
      </c>
      <c r="G50" s="8">
        <f t="shared" si="1"/>
        <v>17.994064435510161</v>
      </c>
      <c r="H50" s="6"/>
    </row>
    <row r="51" spans="1:8" ht="26.25" x14ac:dyDescent="0.25">
      <c r="A51" s="10" t="s">
        <v>76</v>
      </c>
      <c r="B51" s="38" t="s">
        <v>75</v>
      </c>
      <c r="C51" s="29">
        <f t="shared" si="2"/>
        <v>35000</v>
      </c>
      <c r="D51" s="29">
        <f t="shared" si="2"/>
        <v>2649.59</v>
      </c>
      <c r="E51" s="1">
        <f t="shared" si="0"/>
        <v>7.5702571428571437</v>
      </c>
      <c r="F51" s="29">
        <f>F52</f>
        <v>14724.8</v>
      </c>
      <c r="G51" s="8">
        <f t="shared" si="1"/>
        <v>17.994064435510161</v>
      </c>
      <c r="H51" s="6"/>
    </row>
    <row r="52" spans="1:8" ht="26.25" x14ac:dyDescent="0.25">
      <c r="A52" s="10" t="s">
        <v>78</v>
      </c>
      <c r="B52" s="38" t="s">
        <v>77</v>
      </c>
      <c r="C52" s="29">
        <f t="shared" si="2"/>
        <v>35000</v>
      </c>
      <c r="D52" s="29">
        <f t="shared" si="2"/>
        <v>2649.59</v>
      </c>
      <c r="E52" s="1">
        <f t="shared" si="0"/>
        <v>7.5702571428571437</v>
      </c>
      <c r="F52" s="29">
        <f>F53</f>
        <v>14724.8</v>
      </c>
      <c r="G52" s="8">
        <f t="shared" si="1"/>
        <v>17.994064435510161</v>
      </c>
      <c r="H52" s="6"/>
    </row>
    <row r="53" spans="1:8" ht="39" x14ac:dyDescent="0.25">
      <c r="A53" s="13" t="s">
        <v>80</v>
      </c>
      <c r="B53" s="40" t="s">
        <v>79</v>
      </c>
      <c r="C53" s="29">
        <v>35000</v>
      </c>
      <c r="D53" s="29">
        <v>2649.59</v>
      </c>
      <c r="E53" s="1">
        <f t="shared" si="0"/>
        <v>7.5702571428571437</v>
      </c>
      <c r="F53" s="29">
        <v>14724.8</v>
      </c>
      <c r="G53" s="8">
        <f t="shared" si="1"/>
        <v>17.994064435510161</v>
      </c>
      <c r="H53" s="6"/>
    </row>
    <row r="54" spans="1:8" x14ac:dyDescent="0.25">
      <c r="A54" s="13" t="s">
        <v>61</v>
      </c>
      <c r="B54" s="41" t="s">
        <v>57</v>
      </c>
      <c r="C54" s="30">
        <f t="shared" ref="C54:F56" si="3">C55</f>
        <v>0</v>
      </c>
      <c r="D54" s="30">
        <f t="shared" si="3"/>
        <v>2000</v>
      </c>
      <c r="E54" s="12">
        <v>0</v>
      </c>
      <c r="F54" s="30">
        <f t="shared" si="3"/>
        <v>1000</v>
      </c>
      <c r="G54" s="8">
        <v>0</v>
      </c>
      <c r="H54" s="6"/>
    </row>
    <row r="55" spans="1:8" ht="90" x14ac:dyDescent="0.25">
      <c r="A55" s="31" t="s">
        <v>129</v>
      </c>
      <c r="B55" s="42" t="s">
        <v>58</v>
      </c>
      <c r="C55" s="32">
        <f>C56+C58</f>
        <v>0</v>
      </c>
      <c r="D55" s="32">
        <f>D56+D58</f>
        <v>2000</v>
      </c>
      <c r="E55" s="1">
        <v>0</v>
      </c>
      <c r="F55" s="32">
        <f>F56+F58</f>
        <v>1000</v>
      </c>
      <c r="G55" s="8">
        <v>0</v>
      </c>
      <c r="H55" s="6"/>
    </row>
    <row r="56" spans="1:8" ht="51.75" x14ac:dyDescent="0.25">
      <c r="A56" s="31" t="s">
        <v>131</v>
      </c>
      <c r="B56" s="42" t="s">
        <v>130</v>
      </c>
      <c r="C56" s="33">
        <f t="shared" si="3"/>
        <v>0</v>
      </c>
      <c r="D56" s="33">
        <f t="shared" si="3"/>
        <v>2000</v>
      </c>
      <c r="E56" s="1">
        <v>0</v>
      </c>
      <c r="F56" s="29">
        <f>F57</f>
        <v>1000</v>
      </c>
      <c r="G56" s="8">
        <v>0</v>
      </c>
      <c r="H56" s="6"/>
    </row>
    <row r="57" spans="1:8" ht="64.5" x14ac:dyDescent="0.25">
      <c r="A57" s="31" t="s">
        <v>133</v>
      </c>
      <c r="B57" s="42" t="s">
        <v>132</v>
      </c>
      <c r="C57" s="34">
        <v>0</v>
      </c>
      <c r="D57" s="35">
        <v>2000</v>
      </c>
      <c r="E57" s="1">
        <v>0</v>
      </c>
      <c r="F57" s="29">
        <v>1000</v>
      </c>
      <c r="G57" s="8">
        <v>0</v>
      </c>
      <c r="H57" s="6"/>
    </row>
    <row r="58" spans="1:8" ht="64.5" x14ac:dyDescent="0.25">
      <c r="A58" s="13" t="s">
        <v>62</v>
      </c>
      <c r="B58" s="41" t="s">
        <v>59</v>
      </c>
      <c r="C58" s="11">
        <f>C59</f>
        <v>0</v>
      </c>
      <c r="D58" s="11">
        <f>D59</f>
        <v>0</v>
      </c>
      <c r="E58" s="21">
        <v>0</v>
      </c>
      <c r="F58" s="11">
        <f>F59</f>
        <v>0</v>
      </c>
      <c r="G58" s="8">
        <v>0</v>
      </c>
      <c r="H58" s="6"/>
    </row>
    <row r="59" spans="1:8" ht="51.75" x14ac:dyDescent="0.25">
      <c r="A59" s="13" t="s">
        <v>63</v>
      </c>
      <c r="B59" s="41" t="s">
        <v>60</v>
      </c>
      <c r="C59" s="11">
        <v>0</v>
      </c>
      <c r="D59" s="51">
        <v>0</v>
      </c>
      <c r="E59" s="23">
        <v>0</v>
      </c>
      <c r="F59" s="52">
        <v>0</v>
      </c>
      <c r="G59" s="8">
        <v>0</v>
      </c>
      <c r="H59" s="6"/>
    </row>
    <row r="60" spans="1:8" x14ac:dyDescent="0.25">
      <c r="A60" s="16" t="s">
        <v>138</v>
      </c>
      <c r="B60" s="45" t="s">
        <v>139</v>
      </c>
      <c r="C60" s="17">
        <f>C61</f>
        <v>23529.41</v>
      </c>
      <c r="D60" s="17">
        <f>D61</f>
        <v>0</v>
      </c>
      <c r="E60" s="22">
        <f t="shared" si="0"/>
        <v>0</v>
      </c>
      <c r="F60" s="17">
        <f>F61</f>
        <v>-234.41</v>
      </c>
      <c r="G60" s="8">
        <v>0</v>
      </c>
      <c r="H60" s="6"/>
    </row>
    <row r="61" spans="1:8" x14ac:dyDescent="0.25">
      <c r="A61" s="18" t="s">
        <v>140</v>
      </c>
      <c r="B61" s="45" t="s">
        <v>141</v>
      </c>
      <c r="C61" s="17">
        <f>C62</f>
        <v>23529.41</v>
      </c>
      <c r="D61" s="17">
        <f>D62</f>
        <v>0</v>
      </c>
      <c r="E61" s="22">
        <f t="shared" si="0"/>
        <v>0</v>
      </c>
      <c r="F61" s="17">
        <f>F62</f>
        <v>-234.41</v>
      </c>
      <c r="G61" s="8">
        <v>0</v>
      </c>
      <c r="H61" s="6"/>
    </row>
    <row r="62" spans="1:8" ht="51.75" x14ac:dyDescent="0.25">
      <c r="A62" s="18" t="s">
        <v>142</v>
      </c>
      <c r="B62" s="45" t="s">
        <v>163</v>
      </c>
      <c r="C62" s="17">
        <v>23529.41</v>
      </c>
      <c r="D62" s="24">
        <v>0</v>
      </c>
      <c r="E62" s="22">
        <f t="shared" si="0"/>
        <v>0</v>
      </c>
      <c r="F62" s="36">
        <v>-234.41</v>
      </c>
      <c r="G62" s="8">
        <v>0</v>
      </c>
      <c r="H62" s="6"/>
    </row>
    <row r="63" spans="1:8" x14ac:dyDescent="0.25">
      <c r="A63" s="19" t="s">
        <v>82</v>
      </c>
      <c r="B63" s="39" t="s">
        <v>81</v>
      </c>
      <c r="C63" s="20">
        <f>C64+C87</f>
        <v>22227078.850000001</v>
      </c>
      <c r="D63" s="20">
        <f>D64+D87</f>
        <v>7309083.5999999996</v>
      </c>
      <c r="E63" s="22">
        <f t="shared" si="0"/>
        <v>32.883689527200282</v>
      </c>
      <c r="F63" s="11">
        <f>F64</f>
        <v>10183286.450000001</v>
      </c>
      <c r="G63" s="8">
        <f t="shared" ref="G63:G70" si="4">D63/F63*100</f>
        <v>71.775292150403942</v>
      </c>
      <c r="H63" s="6"/>
    </row>
    <row r="64" spans="1:8" ht="26.25" x14ac:dyDescent="0.25">
      <c r="A64" s="10" t="s">
        <v>84</v>
      </c>
      <c r="B64" s="38" t="s">
        <v>83</v>
      </c>
      <c r="C64" s="11">
        <f>C65+C70+C81+C84</f>
        <v>22235314.050000001</v>
      </c>
      <c r="D64" s="11">
        <f>D65+D70+D81+D84</f>
        <v>7317318.7999999998</v>
      </c>
      <c r="E64" s="1">
        <f t="shared" si="0"/>
        <v>32.908547113594736</v>
      </c>
      <c r="F64" s="11">
        <f>F65+F70+F81+F84</f>
        <v>10183286.450000001</v>
      </c>
      <c r="G64" s="8">
        <f t="shared" si="4"/>
        <v>71.856161917157877</v>
      </c>
      <c r="H64" s="6"/>
    </row>
    <row r="65" spans="1:11" x14ac:dyDescent="0.25">
      <c r="A65" s="10" t="s">
        <v>86</v>
      </c>
      <c r="B65" s="38" t="s">
        <v>85</v>
      </c>
      <c r="C65" s="11">
        <f>C66+C68</f>
        <v>11810259.440000001</v>
      </c>
      <c r="D65" s="11">
        <f>D66+D68</f>
        <v>5905137.4399999995</v>
      </c>
      <c r="E65" s="1">
        <f t="shared" si="0"/>
        <v>50.000065366895939</v>
      </c>
      <c r="F65" s="11">
        <f>F66+F68</f>
        <v>4567858.9000000004</v>
      </c>
      <c r="G65" s="8">
        <f t="shared" si="4"/>
        <v>129.27582855065859</v>
      </c>
      <c r="H65" s="6"/>
    </row>
    <row r="66" spans="1:11" x14ac:dyDescent="0.25">
      <c r="A66" s="10" t="s">
        <v>88</v>
      </c>
      <c r="B66" s="38" t="s">
        <v>87</v>
      </c>
      <c r="C66" s="11">
        <f>C67</f>
        <v>6907600</v>
      </c>
      <c r="D66" s="11">
        <f>D67</f>
        <v>3453802</v>
      </c>
      <c r="E66" s="1">
        <f t="shared" si="0"/>
        <v>50.000028953616308</v>
      </c>
      <c r="F66" s="11">
        <f>F67</f>
        <v>3305054</v>
      </c>
      <c r="G66" s="8">
        <f t="shared" si="4"/>
        <v>104.5006223801487</v>
      </c>
      <c r="H66" s="6"/>
    </row>
    <row r="67" spans="1:11" ht="39" x14ac:dyDescent="0.25">
      <c r="A67" s="10" t="s">
        <v>90</v>
      </c>
      <c r="B67" s="38" t="s">
        <v>89</v>
      </c>
      <c r="C67" s="11">
        <v>6907600</v>
      </c>
      <c r="D67" s="11">
        <v>3453802</v>
      </c>
      <c r="E67" s="1">
        <f t="shared" si="0"/>
        <v>50.000028953616308</v>
      </c>
      <c r="F67" s="29">
        <v>3305054</v>
      </c>
      <c r="G67" s="8">
        <f t="shared" si="4"/>
        <v>104.5006223801487</v>
      </c>
      <c r="H67" s="6"/>
    </row>
    <row r="68" spans="1:11" ht="26.25" x14ac:dyDescent="0.25">
      <c r="A68" s="10" t="s">
        <v>92</v>
      </c>
      <c r="B68" s="38" t="s">
        <v>91</v>
      </c>
      <c r="C68" s="11">
        <f>C69</f>
        <v>4902659.4400000004</v>
      </c>
      <c r="D68" s="11">
        <f>D69</f>
        <v>2451335.44</v>
      </c>
      <c r="E68" s="1">
        <f t="shared" si="0"/>
        <v>50.000116671371316</v>
      </c>
      <c r="F68" s="11">
        <f>F69</f>
        <v>1262804.8999999999</v>
      </c>
      <c r="G68" s="8">
        <f t="shared" si="4"/>
        <v>194.11830283522025</v>
      </c>
      <c r="H68" s="6"/>
    </row>
    <row r="69" spans="1:11" ht="26.25" x14ac:dyDescent="0.25">
      <c r="A69" s="10" t="s">
        <v>94</v>
      </c>
      <c r="B69" s="38" t="s">
        <v>93</v>
      </c>
      <c r="C69" s="11">
        <v>4902659.4400000004</v>
      </c>
      <c r="D69" s="11">
        <v>2451335.44</v>
      </c>
      <c r="E69" s="1">
        <f t="shared" si="0"/>
        <v>50.000116671371316</v>
      </c>
      <c r="F69" s="29">
        <v>1262804.8999999999</v>
      </c>
      <c r="G69" s="8">
        <f t="shared" si="4"/>
        <v>194.11830283522025</v>
      </c>
      <c r="H69" s="6"/>
    </row>
    <row r="70" spans="1:11" ht="26.25" x14ac:dyDescent="0.25">
      <c r="A70" s="10" t="s">
        <v>96</v>
      </c>
      <c r="B70" s="38" t="s">
        <v>95</v>
      </c>
      <c r="C70" s="29">
        <f>C71+C75+C77+C79+C73</f>
        <v>10079304.609999999</v>
      </c>
      <c r="D70" s="29">
        <f>D71+D75+D77+D79+D73</f>
        <v>1261862.8799999999</v>
      </c>
      <c r="E70" s="1">
        <f t="shared" si="0"/>
        <v>12.519344625700324</v>
      </c>
      <c r="F70" s="29">
        <f>F71+F75+F77+F79+F73</f>
        <v>2663971.13</v>
      </c>
      <c r="G70" s="8">
        <f t="shared" si="4"/>
        <v>47.367738553533044</v>
      </c>
      <c r="H70" s="6"/>
    </row>
    <row r="71" spans="1:11" ht="64.5" x14ac:dyDescent="0.25">
      <c r="A71" s="10" t="s">
        <v>98</v>
      </c>
      <c r="B71" s="38" t="s">
        <v>97</v>
      </c>
      <c r="C71" s="11">
        <f>C72</f>
        <v>4277134.45</v>
      </c>
      <c r="D71" s="12">
        <f>D72</f>
        <v>1250692.72</v>
      </c>
      <c r="E71" s="1">
        <f t="shared" si="0"/>
        <v>29.241370235625862</v>
      </c>
      <c r="F71" s="29">
        <f>F72</f>
        <v>1319626.1299999999</v>
      </c>
      <c r="G71" s="8">
        <v>0</v>
      </c>
      <c r="H71" s="6"/>
      <c r="J71" s="14"/>
      <c r="K71" s="14"/>
    </row>
    <row r="72" spans="1:11" ht="64.5" x14ac:dyDescent="0.25">
      <c r="A72" s="53" t="s">
        <v>100</v>
      </c>
      <c r="B72" s="54" t="s">
        <v>99</v>
      </c>
      <c r="C72" s="30">
        <v>4277134.45</v>
      </c>
      <c r="D72" s="21">
        <v>1250692.72</v>
      </c>
      <c r="E72" s="1">
        <f t="shared" si="0"/>
        <v>29.241370235625862</v>
      </c>
      <c r="F72" s="29">
        <v>1319626.1299999999</v>
      </c>
      <c r="G72" s="8">
        <v>0</v>
      </c>
      <c r="H72" s="6"/>
    </row>
    <row r="73" spans="1:11" ht="39" x14ac:dyDescent="0.25">
      <c r="A73" s="55" t="s">
        <v>150</v>
      </c>
      <c r="B73" s="56" t="s">
        <v>148</v>
      </c>
      <c r="C73" s="23">
        <f>C74</f>
        <v>1666000</v>
      </c>
      <c r="D73" s="23">
        <f>D74</f>
        <v>0</v>
      </c>
      <c r="E73" s="1"/>
      <c r="F73" s="29">
        <f>F74</f>
        <v>800000</v>
      </c>
      <c r="G73" s="8"/>
      <c r="H73" s="6"/>
    </row>
    <row r="74" spans="1:11" ht="51.75" x14ac:dyDescent="0.25">
      <c r="A74" s="55" t="s">
        <v>151</v>
      </c>
      <c r="B74" s="56" t="s">
        <v>149</v>
      </c>
      <c r="C74" s="23">
        <v>1666000</v>
      </c>
      <c r="D74" s="23">
        <v>0</v>
      </c>
      <c r="E74" s="1"/>
      <c r="F74" s="29">
        <v>800000</v>
      </c>
      <c r="G74" s="8"/>
      <c r="H74" s="6"/>
    </row>
    <row r="75" spans="1:11" x14ac:dyDescent="0.25">
      <c r="A75" s="31" t="s">
        <v>134</v>
      </c>
      <c r="B75" s="42" t="s">
        <v>136</v>
      </c>
      <c r="C75" s="50">
        <f>C76</f>
        <v>11170.16</v>
      </c>
      <c r="D75" s="29">
        <f>D76</f>
        <v>11170.16</v>
      </c>
      <c r="E75" s="1">
        <f t="shared" si="0"/>
        <v>100</v>
      </c>
      <c r="F75" s="29">
        <f>F76</f>
        <v>12327</v>
      </c>
      <c r="G75" s="8">
        <v>0</v>
      </c>
      <c r="H75" s="6"/>
    </row>
    <row r="76" spans="1:11" ht="26.25" x14ac:dyDescent="0.25">
      <c r="A76" s="31" t="s">
        <v>135</v>
      </c>
      <c r="B76" s="42" t="s">
        <v>137</v>
      </c>
      <c r="C76" s="50">
        <v>11170.16</v>
      </c>
      <c r="D76" s="29">
        <v>11170.16</v>
      </c>
      <c r="E76" s="1">
        <f t="shared" si="0"/>
        <v>100</v>
      </c>
      <c r="F76" s="29">
        <v>12327</v>
      </c>
      <c r="G76" s="8">
        <v>0</v>
      </c>
      <c r="H76" s="6"/>
    </row>
    <row r="77" spans="1:11" ht="26.25" x14ac:dyDescent="0.25">
      <c r="A77" s="10" t="s">
        <v>102</v>
      </c>
      <c r="B77" s="38" t="s">
        <v>101</v>
      </c>
      <c r="C77" s="11">
        <f>C78</f>
        <v>3000000</v>
      </c>
      <c r="D77" s="12">
        <f>D78</f>
        <v>0</v>
      </c>
      <c r="E77" s="1">
        <f t="shared" si="0"/>
        <v>0</v>
      </c>
      <c r="F77" s="29">
        <f>F78</f>
        <v>0</v>
      </c>
      <c r="G77" s="8">
        <v>0</v>
      </c>
      <c r="H77" s="6"/>
    </row>
    <row r="78" spans="1:11" ht="26.25" x14ac:dyDescent="0.25">
      <c r="A78" s="10" t="s">
        <v>104</v>
      </c>
      <c r="B78" s="38" t="s">
        <v>103</v>
      </c>
      <c r="C78" s="11">
        <v>3000000</v>
      </c>
      <c r="D78" s="12">
        <v>0</v>
      </c>
      <c r="E78" s="1">
        <f t="shared" si="0"/>
        <v>0</v>
      </c>
      <c r="F78" s="29">
        <v>0</v>
      </c>
      <c r="G78" s="8">
        <v>0</v>
      </c>
      <c r="H78" s="6"/>
    </row>
    <row r="79" spans="1:11" x14ac:dyDescent="0.25">
      <c r="A79" s="10" t="s">
        <v>106</v>
      </c>
      <c r="B79" s="38" t="s">
        <v>105</v>
      </c>
      <c r="C79" s="11">
        <f>C80</f>
        <v>1125000</v>
      </c>
      <c r="D79" s="11">
        <f>D80</f>
        <v>0</v>
      </c>
      <c r="E79" s="1">
        <f t="shared" si="0"/>
        <v>0</v>
      </c>
      <c r="F79" s="29">
        <f>F80</f>
        <v>532018</v>
      </c>
      <c r="G79" s="8">
        <f>D79/F79*100</f>
        <v>0</v>
      </c>
      <c r="H79" s="6"/>
    </row>
    <row r="80" spans="1:11" x14ac:dyDescent="0.25">
      <c r="A80" s="10" t="s">
        <v>108</v>
      </c>
      <c r="B80" s="38" t="s">
        <v>107</v>
      </c>
      <c r="C80" s="11">
        <v>1125000</v>
      </c>
      <c r="D80" s="11">
        <v>0</v>
      </c>
      <c r="E80" s="1">
        <f t="shared" si="0"/>
        <v>0</v>
      </c>
      <c r="F80" s="29">
        <v>532018</v>
      </c>
      <c r="G80" s="8">
        <f>D80/F80*100</f>
        <v>0</v>
      </c>
      <c r="H80" s="6"/>
    </row>
    <row r="81" spans="1:8" x14ac:dyDescent="0.25">
      <c r="A81" s="10" t="s">
        <v>110</v>
      </c>
      <c r="B81" s="38" t="s">
        <v>109</v>
      </c>
      <c r="C81" s="11">
        <f>C82</f>
        <v>345750</v>
      </c>
      <c r="D81" s="11">
        <f>D82</f>
        <v>150318.48000000001</v>
      </c>
      <c r="E81" s="1">
        <f t="shared" si="0"/>
        <v>43.476060737527114</v>
      </c>
      <c r="F81" s="11">
        <f>F82</f>
        <v>111750.65</v>
      </c>
      <c r="G81" s="8">
        <f>D81/F81*100</f>
        <v>134.51239880931342</v>
      </c>
      <c r="H81" s="6"/>
    </row>
    <row r="82" spans="1:8" ht="26.25" x14ac:dyDescent="0.25">
      <c r="A82" s="10" t="s">
        <v>112</v>
      </c>
      <c r="B82" s="38" t="s">
        <v>111</v>
      </c>
      <c r="C82" s="11">
        <f>C83</f>
        <v>345750</v>
      </c>
      <c r="D82" s="11">
        <f>D83</f>
        <v>150318.48000000001</v>
      </c>
      <c r="E82" s="1">
        <f t="shared" si="0"/>
        <v>43.476060737527114</v>
      </c>
      <c r="F82" s="11">
        <f>F83</f>
        <v>111750.65</v>
      </c>
      <c r="G82" s="8">
        <f>D82/F82*100</f>
        <v>134.51239880931342</v>
      </c>
      <c r="H82" s="6"/>
    </row>
    <row r="83" spans="1:8" ht="39" x14ac:dyDescent="0.25">
      <c r="A83" s="10" t="s">
        <v>114</v>
      </c>
      <c r="B83" s="38" t="s">
        <v>113</v>
      </c>
      <c r="C83" s="11">
        <v>345750</v>
      </c>
      <c r="D83" s="11">
        <v>150318.48000000001</v>
      </c>
      <c r="E83" s="1">
        <f t="shared" si="0"/>
        <v>43.476060737527114</v>
      </c>
      <c r="F83" s="29">
        <v>111750.65</v>
      </c>
      <c r="G83" s="8">
        <f>D83/F83*100</f>
        <v>134.51239880931342</v>
      </c>
      <c r="H83" s="6"/>
    </row>
    <row r="84" spans="1:8" x14ac:dyDescent="0.25">
      <c r="A84" s="10" t="s">
        <v>116</v>
      </c>
      <c r="B84" s="38" t="s">
        <v>115</v>
      </c>
      <c r="C84" s="11">
        <f>C85</f>
        <v>0</v>
      </c>
      <c r="D84" s="11">
        <f>D85</f>
        <v>0</v>
      </c>
      <c r="E84" s="1">
        <v>0</v>
      </c>
      <c r="F84" s="29">
        <f>F85</f>
        <v>2839705.77</v>
      </c>
      <c r="G84" s="8">
        <v>0</v>
      </c>
      <c r="H84" s="6"/>
    </row>
    <row r="85" spans="1:8" ht="51.75" x14ac:dyDescent="0.25">
      <c r="A85" s="10" t="s">
        <v>147</v>
      </c>
      <c r="B85" s="38" t="s">
        <v>146</v>
      </c>
      <c r="C85" s="11">
        <f>C86</f>
        <v>0</v>
      </c>
      <c r="D85" s="11">
        <f>D86</f>
        <v>0</v>
      </c>
      <c r="E85" s="1">
        <v>0</v>
      </c>
      <c r="F85" s="29">
        <f>F86</f>
        <v>2839705.77</v>
      </c>
      <c r="G85" s="8">
        <v>0</v>
      </c>
      <c r="H85" s="6"/>
    </row>
    <row r="86" spans="1:8" ht="51.75" x14ac:dyDescent="0.25">
      <c r="A86" s="53" t="s">
        <v>145</v>
      </c>
      <c r="B86" s="54" t="s">
        <v>144</v>
      </c>
      <c r="C86" s="30">
        <v>0</v>
      </c>
      <c r="D86" s="30">
        <v>0</v>
      </c>
      <c r="E86" s="57">
        <v>0</v>
      </c>
      <c r="F86" s="58">
        <v>2839705.77</v>
      </c>
      <c r="G86" s="59">
        <v>0</v>
      </c>
      <c r="H86" s="6"/>
    </row>
    <row r="87" spans="1:8" ht="39" x14ac:dyDescent="0.25">
      <c r="A87" s="60" t="s">
        <v>167</v>
      </c>
      <c r="B87" s="63" t="s">
        <v>164</v>
      </c>
      <c r="C87" s="64">
        <v>-8235.2000000000007</v>
      </c>
      <c r="D87" s="64">
        <v>-8235.2000000000007</v>
      </c>
      <c r="E87" s="1">
        <v>0</v>
      </c>
      <c r="F87" s="36">
        <v>0</v>
      </c>
      <c r="G87" s="1">
        <v>0</v>
      </c>
      <c r="H87" s="6"/>
    </row>
    <row r="88" spans="1:8" ht="40.5" customHeight="1" x14ac:dyDescent="0.25">
      <c r="A88" s="61" t="s">
        <v>168</v>
      </c>
      <c r="B88" s="63" t="s">
        <v>165</v>
      </c>
      <c r="C88" s="64">
        <v>-8235.2000000000007</v>
      </c>
      <c r="D88" s="64">
        <v>-8235.2000000000007</v>
      </c>
      <c r="E88" s="62">
        <v>0</v>
      </c>
      <c r="F88" s="62">
        <v>0</v>
      </c>
      <c r="G88" s="62">
        <v>0</v>
      </c>
      <c r="H88" s="4"/>
    </row>
    <row r="89" spans="1:8" ht="39" x14ac:dyDescent="0.25">
      <c r="A89" s="61" t="s">
        <v>169</v>
      </c>
      <c r="B89" s="63" t="s">
        <v>166</v>
      </c>
      <c r="C89" s="64">
        <v>-8235.2000000000007</v>
      </c>
      <c r="D89" s="64">
        <v>-8235.2000000000007</v>
      </c>
      <c r="E89" s="61">
        <v>0</v>
      </c>
      <c r="F89" s="61">
        <v>0</v>
      </c>
      <c r="G89" s="61">
        <v>0</v>
      </c>
    </row>
  </sheetData>
  <mergeCells count="5">
    <mergeCell ref="B4:G4"/>
    <mergeCell ref="A2:G2"/>
    <mergeCell ref="A5:A6"/>
    <mergeCell ref="B5:B6"/>
    <mergeCell ref="C5:G5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Анастасия Валерьевна</dc:creator>
  <cp:lastModifiedBy>Пользователь</cp:lastModifiedBy>
  <cp:lastPrinted>2024-04-04T09:54:08Z</cp:lastPrinted>
  <dcterms:created xsi:type="dcterms:W3CDTF">2019-07-17T14:38:17Z</dcterms:created>
  <dcterms:modified xsi:type="dcterms:W3CDTF">2024-07-11T18:13:58Z</dcterms:modified>
</cp:coreProperties>
</file>